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DC8"/>
  <workbookPr/>
  <bookViews>
    <workbookView xWindow="120" yWindow="45" windowWidth="11610" windowHeight="6495" tabRatio="764" activeTab="4"/>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8"/>
  </externalReferences>
  <definedNames>
    <definedName name="\a">'[1]FA-LISTING'!#REF!</definedName>
    <definedName name="\p">'[1]FA-LISTING'!#REF!</definedName>
    <definedName name="BLDG">'[1]FA-LISTING'!#REF!</definedName>
    <definedName name="BLDGIMP">'[1]FA-LISTING'!#REF!</definedName>
    <definedName name="BLDGREV">'[1]FA-LISTING'!#REF!</definedName>
    <definedName name="COMP">'[1]FA-LISTING'!#REF!</definedName>
    <definedName name="FF">'[1]FA-LISTING'!#REF!</definedName>
    <definedName name="FORK">'[1]FA-LISTING'!#REF!</definedName>
    <definedName name="LANDIMP">'[1]FA-LISTING'!#REF!</definedName>
    <definedName name="LANDREV">'[1]FA-LISTING'!#REF!</definedName>
    <definedName name="MV">'[1]FA-LISTING'!#REF!</definedName>
    <definedName name="OE">'[1]FA-LISTING'!#REF!</definedName>
    <definedName name="P">#REF!</definedName>
    <definedName name="P_M">'[1]FA-LISTING'!#REF!</definedName>
    <definedName name="_xlnm.Print_Area" localSheetId="1">'Balance Sheet'!$A$1:$G$59</definedName>
    <definedName name="_xlnm.Print_Area" localSheetId="3">'Cash Flow Statement'!$A$1:$I$63</definedName>
    <definedName name="_xlnm.Print_Area" localSheetId="0">'Income Statement'!$A$1:$L$54</definedName>
    <definedName name="_xlnm.Print_Area" localSheetId="2">'Statement of Changes in Equity'!$A$1:$M$49</definedName>
  </definedNames>
  <calcPr fullCalcOnLoad="1"/>
</workbook>
</file>

<file path=xl/sharedStrings.xml><?xml version="1.0" encoding="utf-8"?>
<sst xmlns="http://schemas.openxmlformats.org/spreadsheetml/2006/main" count="516" uniqueCount="415">
  <si>
    <t>3 months ended</t>
  </si>
  <si>
    <t>(Quarter)</t>
  </si>
  <si>
    <t>(Cumulative)</t>
  </si>
  <si>
    <r>
      <t>There were no</t>
    </r>
    <r>
      <rPr>
        <sz val="10"/>
        <rFont val="Arial Narrow"/>
        <family val="2"/>
      </rPr>
      <t xml:space="preserve"> </t>
    </r>
    <r>
      <rPr>
        <sz val="10"/>
        <rFont val="Arial Narrow"/>
        <family val="2"/>
      </rPr>
      <t>disposals of unquoted investments and/or properties of the Group during the current financial quarter under review.</t>
    </r>
  </si>
  <si>
    <t>There were no acquisitions or disposals of quoted and marketable securities during the current financial quarter under review.</t>
  </si>
  <si>
    <r>
      <t>Y</t>
    </r>
    <r>
      <rPr>
        <sz val="10"/>
        <rFont val="Arial Narrow"/>
        <family val="2"/>
      </rPr>
      <t>eap Kok Leong (MAICSA NO: 0862549)</t>
    </r>
  </si>
  <si>
    <t>Issued and fully paid ordinary shares of RM0.10 each</t>
  </si>
  <si>
    <t>Nominal value</t>
  </si>
  <si>
    <t>Number of shares</t>
  </si>
  <si>
    <r>
      <t>E</t>
    </r>
    <r>
      <rPr>
        <sz val="10"/>
        <rFont val="Arial Narrow"/>
        <family val="2"/>
      </rPr>
      <t>ffect of acquisition of subsidiary companies</t>
    </r>
  </si>
  <si>
    <r>
      <t>I</t>
    </r>
    <r>
      <rPr>
        <sz val="10"/>
        <rFont val="Arial Narrow"/>
        <family val="2"/>
      </rPr>
      <t>nterest paid</t>
    </r>
  </si>
  <si>
    <r>
      <t>F</t>
    </r>
    <r>
      <rPr>
        <sz val="10"/>
        <rFont val="Arial Narrow"/>
        <family val="2"/>
      </rPr>
      <t>ixed deposits with licensed banks</t>
    </r>
  </si>
  <si>
    <t>RM'000</t>
  </si>
  <si>
    <t xml:space="preserve">CURRENT YEAR QUARTER </t>
  </si>
  <si>
    <r>
      <t>There were no dividend paid during the current financial quarter</t>
    </r>
    <r>
      <rPr>
        <sz val="10"/>
        <rFont val="Arial Narrow"/>
        <family val="2"/>
      </rPr>
      <t xml:space="preserve"> under review</t>
    </r>
    <r>
      <rPr>
        <sz val="10"/>
        <rFont val="Arial Narrow"/>
        <family val="2"/>
      </rPr>
      <t>.</t>
    </r>
  </si>
  <si>
    <r>
      <t>R</t>
    </r>
    <r>
      <rPr>
        <sz val="10"/>
        <rFont val="Arial Narrow"/>
        <family val="2"/>
      </rPr>
      <t>evenue</t>
    </r>
  </si>
  <si>
    <r>
      <t>P</t>
    </r>
    <r>
      <rPr>
        <sz val="10"/>
        <rFont val="Arial Narrow"/>
        <family val="2"/>
      </rPr>
      <t>rofit before tax</t>
    </r>
  </si>
  <si>
    <r>
      <t xml:space="preserve">Profit </t>
    </r>
    <r>
      <rPr>
        <sz val="10"/>
        <rFont val="Arial Narrow"/>
        <family val="2"/>
      </rPr>
      <t>after tax</t>
    </r>
  </si>
  <si>
    <t>INDIVIDUAL QUARTER</t>
  </si>
  <si>
    <t>CUMULATIVE QUARTER</t>
  </si>
  <si>
    <t>(a)</t>
  </si>
  <si>
    <t>(b)</t>
  </si>
  <si>
    <t>Taxation</t>
  </si>
  <si>
    <t>PRECEDING YEAR CORRESPONDING PERIOD</t>
  </si>
  <si>
    <t>(Incorporated in Malaysia)</t>
  </si>
  <si>
    <t>Dividends</t>
  </si>
  <si>
    <t>Date:</t>
  </si>
  <si>
    <t xml:space="preserve"> </t>
  </si>
  <si>
    <t>PRECEDING YEAR CORRESPONDING QUARTER</t>
  </si>
  <si>
    <t>Revenue</t>
  </si>
  <si>
    <t>Basic</t>
  </si>
  <si>
    <t>Fully diluted</t>
  </si>
  <si>
    <t>Other operating income</t>
  </si>
  <si>
    <t>Total</t>
  </si>
  <si>
    <t>CASH FLOWS FROM OPERATING ACTIVITIES</t>
  </si>
  <si>
    <t>Adjustments for:</t>
  </si>
  <si>
    <t>Depreciation of property, plant and equipment</t>
  </si>
  <si>
    <t>Changes in working capital:</t>
  </si>
  <si>
    <t>Net change in current assets</t>
  </si>
  <si>
    <t>Net change in current liabilities</t>
  </si>
  <si>
    <t>CASH FLOWS FROM INVESTING ACTIVITIES</t>
  </si>
  <si>
    <t>Purchase of property, plant and equipment</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</si>
  <si>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</si>
  <si>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</si>
  <si>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</si>
  <si>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</si>
  <si>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</si>
  <si>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</si>
  <si>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</si>
  <si>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</si>
  <si>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</si>
  <si>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</si>
  <si>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</si>
  <si>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</si>
  <si>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</si>
  <si>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</si>
  <si>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</si>
  <si>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</si>
  <si>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</si>
  <si>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</si>
  <si>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</si>
  <si>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A12</t>
  </si>
  <si>
    <t>A13</t>
  </si>
  <si>
    <t>Capital commitments</t>
  </si>
  <si>
    <t>A14</t>
  </si>
  <si>
    <t>Significant related party transactions</t>
  </si>
  <si>
    <t>A15</t>
  </si>
  <si>
    <t>Cash and cash equivalents</t>
  </si>
  <si>
    <t>Cash and bank balances</t>
  </si>
  <si>
    <t>B</t>
  </si>
  <si>
    <t>B1</t>
  </si>
  <si>
    <t>Review of performance</t>
  </si>
  <si>
    <t>B2</t>
  </si>
  <si>
    <t>B3</t>
  </si>
  <si>
    <t>Prospects</t>
  </si>
  <si>
    <t>B4</t>
  </si>
  <si>
    <t>Profit forecast and profit guarantee</t>
  </si>
  <si>
    <t>B5</t>
  </si>
  <si>
    <t>B6</t>
  </si>
  <si>
    <t>B7</t>
  </si>
  <si>
    <t>Quoted securities</t>
  </si>
  <si>
    <t>B8</t>
  </si>
  <si>
    <t>Status of corporate proposals</t>
  </si>
  <si>
    <t>B9</t>
  </si>
  <si>
    <t>B10</t>
  </si>
  <si>
    <t>Off balance sheet financial instruments</t>
  </si>
  <si>
    <t>B11</t>
  </si>
  <si>
    <t>B12</t>
  </si>
  <si>
    <t>B13</t>
  </si>
  <si>
    <t>Valuation of property, plant and equipment</t>
  </si>
  <si>
    <t>Material events subsequent to the end of the quarter</t>
  </si>
  <si>
    <t>Distributable - Retained Profit</t>
  </si>
  <si>
    <t>Operating profit before working capital changes</t>
  </si>
  <si>
    <t>Material litigations</t>
  </si>
  <si>
    <t>N/A</t>
  </si>
  <si>
    <t>Profit before taxation</t>
  </si>
  <si>
    <t>Earnings per share</t>
  </si>
  <si>
    <t>Cash Generated From Operations</t>
  </si>
  <si>
    <t>Auditors' report of preceding annual financial statements</t>
  </si>
  <si>
    <t>Variation of results against preceding quarter</t>
  </si>
  <si>
    <t>INS BIOSCIENCE BERHAD</t>
  </si>
  <si>
    <t>(Company No: 623239 - V)</t>
  </si>
  <si>
    <t>AS AT END OF CURRENT QUARTER</t>
  </si>
  <si>
    <t>AS AT PRECEDING FINANCIAL YEAR END</t>
  </si>
  <si>
    <t>RM'000</t>
  </si>
  <si>
    <r>
      <t>C</t>
    </r>
    <r>
      <rPr>
        <sz val="10"/>
        <rFont val="Arial Narrow"/>
        <family val="2"/>
      </rPr>
      <t>ompany Secretary</t>
    </r>
  </si>
  <si>
    <r>
      <t>K</t>
    </r>
    <r>
      <rPr>
        <sz val="10"/>
        <rFont val="Arial Narrow"/>
        <family val="2"/>
      </rPr>
      <t>uala Lumpur</t>
    </r>
  </si>
  <si>
    <r>
      <t>By Order of the Board</t>
    </r>
    <r>
      <rPr>
        <sz val="10"/>
        <rFont val="Arial Narrow"/>
        <family val="2"/>
      </rPr>
      <t>,</t>
    </r>
  </si>
  <si>
    <r>
      <t>I</t>
    </r>
    <r>
      <rPr>
        <sz val="10"/>
        <rFont val="Arial Narrow"/>
        <family val="2"/>
      </rPr>
      <t>nterest expense</t>
    </r>
  </si>
  <si>
    <t>Current Quarter</t>
  </si>
  <si>
    <t>Disposal of and unquoted investments and properties</t>
  </si>
  <si>
    <t>Secured</t>
  </si>
  <si>
    <t>Short term borrowings:</t>
  </si>
  <si>
    <t>Total borrowings</t>
  </si>
  <si>
    <t>Current Year</t>
  </si>
  <si>
    <t>Ended</t>
  </si>
  <si>
    <t>To-date</t>
  </si>
  <si>
    <t>Earning per shares (sen)</t>
  </si>
  <si>
    <t>Fully diluted earnings per share</t>
  </si>
  <si>
    <r>
      <t>(</t>
    </r>
    <r>
      <rPr>
        <sz val="10"/>
        <rFont val="Arial Narrow"/>
        <family val="2"/>
      </rPr>
      <t>a</t>
    </r>
    <r>
      <rPr>
        <sz val="10"/>
        <rFont val="Arial Narrow"/>
        <family val="2"/>
      </rPr>
      <t>)</t>
    </r>
  </si>
  <si>
    <t>(b)</t>
  </si>
  <si>
    <t>REVENUE</t>
  </si>
  <si>
    <r>
      <t xml:space="preserve">Current </t>
    </r>
    <r>
      <rPr>
        <sz val="10"/>
        <rFont val="Arial Narrow"/>
        <family val="2"/>
      </rPr>
      <t>period</t>
    </r>
    <r>
      <rPr>
        <sz val="10"/>
        <rFont val="Arial Narrow"/>
        <family val="2"/>
      </rPr>
      <t xml:space="preserve"> taxation</t>
    </r>
  </si>
  <si>
    <t>Individual Quarter</t>
  </si>
  <si>
    <t>Cumulative Quarter</t>
  </si>
  <si>
    <t>Weighted average number of ordinary shares ('000)</t>
  </si>
  <si>
    <r>
      <t>Re</t>
    </r>
    <r>
      <rPr>
        <sz val="10"/>
        <rFont val="Arial Narrow"/>
        <family val="2"/>
      </rPr>
      <t>payment of hire purchase payables</t>
    </r>
  </si>
  <si>
    <r>
      <t>L</t>
    </r>
    <r>
      <rPr>
        <sz val="10"/>
        <rFont val="Arial Narrow"/>
        <family val="2"/>
      </rPr>
      <t>ong</t>
    </r>
    <r>
      <rPr>
        <sz val="10"/>
        <rFont val="Arial Narrow"/>
        <family val="2"/>
      </rPr>
      <t xml:space="preserve"> term borrowings:</t>
    </r>
  </si>
  <si>
    <t>- Hire purchase payables</t>
  </si>
  <si>
    <t>Basic Earnings per share</t>
  </si>
  <si>
    <t>CONDENSED CONSOLIDATED CASH FLOW STATEMENTS</t>
  </si>
  <si>
    <t>- contract sum for construction of R &amp; D centre</t>
  </si>
  <si>
    <t xml:space="preserve">N/A   </t>
  </si>
  <si>
    <t>CONDENSED CONSOLIDATED STATEMENT OF CHANGES IN EQUITY</t>
  </si>
  <si>
    <t>Non-Distributable Share Premium</t>
  </si>
  <si>
    <t>Public Issue Expenses</t>
  </si>
  <si>
    <r>
      <t xml:space="preserve"> </t>
    </r>
    <r>
      <rPr>
        <sz val="10"/>
        <rFont val="Arial Narrow"/>
        <family val="2"/>
      </rPr>
      <t xml:space="preserve"> at RM0.10 per share)</t>
    </r>
  </si>
  <si>
    <t>Equipment written off</t>
  </si>
  <si>
    <t>Interest income</t>
  </si>
  <si>
    <t>Interest received</t>
  </si>
  <si>
    <t>Tax paid</t>
  </si>
  <si>
    <t>As at</t>
  </si>
  <si>
    <t>RM'000</t>
  </si>
  <si>
    <t>Actual</t>
  </si>
  <si>
    <t xml:space="preserve">Balance </t>
  </si>
  <si>
    <t>Unutilised</t>
  </si>
  <si>
    <t xml:space="preserve">% of </t>
  </si>
  <si>
    <t>R&amp;D Centre and Manufacturing Plant</t>
  </si>
  <si>
    <t>R&amp;D Expenditure</t>
  </si>
  <si>
    <t>Working Capital</t>
  </si>
  <si>
    <t>Estimated Listing Expenses</t>
  </si>
  <si>
    <t xml:space="preserve">Sales of fertilizer products </t>
  </si>
  <si>
    <t>Purchases of fertilizer products</t>
  </si>
  <si>
    <t>The directors of the Company are of the opinion that the transactions above have been entered into in the ordinary course of business and have been established on the terms and conditions that are of no less favourable than those arranged with other independent third parties.</t>
  </si>
  <si>
    <t>Office rental paid</t>
  </si>
  <si>
    <t>#Bio-Agro Products Sdn Bhd</t>
  </si>
  <si>
    <t xml:space="preserve">*INS Holdings Berhad </t>
  </si>
  <si>
    <t>Notes:-</t>
  </si>
  <si>
    <t>CASH FLOWS FROM FINANCING ACTIVITIES</t>
  </si>
  <si>
    <t>Group's borrowings and debt securities</t>
  </si>
  <si>
    <t>B14</t>
  </si>
  <si>
    <t>AUTHORISATION FOR ISSUE</t>
  </si>
  <si>
    <t>Changes in contingent assets and contingent liabilities</t>
  </si>
  <si>
    <t xml:space="preserve">Drawdown of short term borrowings </t>
  </si>
  <si>
    <t>'000</t>
  </si>
  <si>
    <t>31.12.2005</t>
  </si>
  <si>
    <t>Gain on disposal of property, plant and equipment</t>
  </si>
  <si>
    <r>
      <t>T</t>
    </r>
    <r>
      <rPr>
        <sz val="10"/>
        <rFont val="Arial Narrow"/>
        <family val="2"/>
      </rPr>
      <t>here were no issuance and repayment of debt and equity securities, shares buy back, share cancellation or shares held as a treasury shares and resale of treasury shares for the current financial quarter under review.</t>
    </r>
  </si>
  <si>
    <t>Net profit for the year (RM'000)</t>
  </si>
  <si>
    <t>(i)</t>
  </si>
  <si>
    <t>INSE is seeking, amongst others, general damages, aggravated and exemplary damages, an injunction to restrain the Defendants and/or his agents, servants or anyone under the Defendants' instructions or influence from repeating the defamatory remarks or any part thereof, interests and costs.</t>
  </si>
  <si>
    <t>(ii)</t>
  </si>
  <si>
    <t>(a) Throughout 2005, Yigaho had published and/or caused to be published in an eight (8) - paged "Yigaho Introductory Pamphlets" declaring, claiming and/or referring to the world at large, that Yigaho were the holders of The Geneva International Invention Award 2000; and</t>
  </si>
  <si>
    <t>INSE is seeking, amongst others, damages for libel, aggravated and exemplary damages, an injunction restraining Yigaho from further publishing any publications containing the above statements or any similar words defamatory of INSE, interest and costs.</t>
  </si>
  <si>
    <t>Ling ceased to be an INSE distributor on 12th August 1999. He filed a claim against INSE for a purported sum of RM3,719,591.98 being his alleged loss of commission for the period of July 1999 to 31 December 2004, interest at 8% on the sum of RM3,719,591.98 effective from 1st January 2005; further loss of commission and bonus from 1st January 2005 to the date of the writ summons to be assessed by the court; and interest together with general damages to be assessed and interest until full realization.</t>
  </si>
  <si>
    <t xml:space="preserve">Revision as </t>
  </si>
  <si>
    <t>approved by</t>
  </si>
  <si>
    <t>Repayment of hire purchase facilities</t>
  </si>
  <si>
    <t>Proceeds</t>
  </si>
  <si>
    <t>from IPO</t>
  </si>
  <si>
    <r>
      <t>##IBG Manufacturing Sdn Bhd (</t>
    </r>
    <r>
      <rPr>
        <i/>
        <sz val="10"/>
        <rFont val="Arial Narrow"/>
        <family val="2"/>
      </rPr>
      <t>formerly known as INS Manufacturing Sdn Bhd</t>
    </r>
    <r>
      <rPr>
        <sz val="10"/>
        <rFont val="Arial Narrow"/>
        <family val="2"/>
      </rPr>
      <t>)</t>
    </r>
  </si>
  <si>
    <t>the Securities</t>
  </si>
  <si>
    <r>
      <t xml:space="preserve">Commission </t>
    </r>
    <r>
      <rPr>
        <b/>
        <vertAlign val="superscript"/>
        <sz val="10"/>
        <rFont val="Arial Narrow"/>
        <family val="2"/>
      </rPr>
      <t>(b)</t>
    </r>
  </si>
  <si>
    <t>Utilisation as</t>
  </si>
  <si>
    <t>On 16 January 2006, INSE had filed Writ of Summons and Statement of Claim against Hon Kwee Chian, Lee Kok Hong and Wong Choon Chong (collectively "the Defendants") in the Kuala Lumpur High Court bearing Civil Suit No.S23-8-2006, S23-9-2006 and S23-10-2006 respectively. The Defendants were distributors of INSE. The Statement of Claim filed against the Defendants are for defamation as a result of the publication of several defamatory statements in connection with INSE and INSE's way of trade and business carried on by INSE at the time of publications to disparage INSE's reputation.</t>
  </si>
  <si>
    <t xml:space="preserve">The above statement should be read in conjunction with the accompanying notes attached to this interim financial report as well as the </t>
  </si>
  <si>
    <t>Bank Overdraft</t>
  </si>
  <si>
    <t xml:space="preserve">(iii) </t>
  </si>
  <si>
    <t>Audited Financial Statements for the financial year ended 31 December 2005.</t>
  </si>
  <si>
    <t>Net profit for the period</t>
  </si>
  <si>
    <t>Purchase of other investment</t>
  </si>
  <si>
    <t>Public issue expenses refunded</t>
  </si>
  <si>
    <t>Repayment of short term borrowings</t>
  </si>
  <si>
    <t>CASH AND CASH EQUIVALENTS AT BEGINNING OF THE PERIOD</t>
  </si>
  <si>
    <t>CASH AND CASH EQUIVALENTS AT END OF THE PERIOD</t>
  </si>
  <si>
    <t>Net cash for operating activities</t>
  </si>
  <si>
    <t>Net cash for investing activities</t>
  </si>
  <si>
    <t>Net cash for financing activities</t>
  </si>
  <si>
    <t>CURRENT YEAR    TO DATE</t>
  </si>
  <si>
    <t>(UNAUDITED)</t>
  </si>
  <si>
    <t>(AUDITED)</t>
  </si>
  <si>
    <t>Jan - Mar' 06</t>
  </si>
  <si>
    <t>Manufacturing</t>
  </si>
  <si>
    <t>Marketing and distribution of products</t>
  </si>
  <si>
    <t>Others</t>
  </si>
  <si>
    <t>Inter-segment sales</t>
  </si>
  <si>
    <t>External sales</t>
  </si>
  <si>
    <t>Eliminations</t>
  </si>
  <si>
    <t>Group</t>
  </si>
  <si>
    <t>RESULTS</t>
  </si>
  <si>
    <t>Segment results</t>
  </si>
  <si>
    <t xml:space="preserve">Unallocated corporate </t>
  </si>
  <si>
    <t xml:space="preserve">  expenses</t>
  </si>
  <si>
    <t>Finance costs</t>
  </si>
  <si>
    <t>Profit after taxation</t>
  </si>
  <si>
    <t>OTHER INFORMATION</t>
  </si>
  <si>
    <t>Segment assets</t>
  </si>
  <si>
    <t xml:space="preserve">  assets</t>
  </si>
  <si>
    <t>Consolidated total assets</t>
  </si>
  <si>
    <t>Segment liabilities</t>
  </si>
  <si>
    <t xml:space="preserve">  liabilities</t>
  </si>
  <si>
    <t>Consolidated total liabilities</t>
  </si>
  <si>
    <t>Capital expenditure</t>
  </si>
  <si>
    <t>Depreciation</t>
  </si>
  <si>
    <t xml:space="preserve">  other than depreciation</t>
  </si>
  <si>
    <t xml:space="preserve">Non-cash expenses </t>
  </si>
  <si>
    <r>
      <t xml:space="preserve">There were no material contingent assets as at the date of this </t>
    </r>
    <r>
      <rPr>
        <sz val="10"/>
        <rFont val="Arial Narrow"/>
        <family val="2"/>
      </rPr>
      <t>report.</t>
    </r>
  </si>
  <si>
    <t>Contingent Liabilities</t>
  </si>
  <si>
    <t>The Company</t>
  </si>
  <si>
    <t>The Group</t>
  </si>
  <si>
    <t>subsidiaries, unsecured</t>
  </si>
  <si>
    <t>Claim of commission by a former distributor unsecured</t>
  </si>
  <si>
    <t>A former distributor has made a claim against a subsidiary, INSE, for a purported sum of approximately RM3.7 million being his alleged loss of commission for the period from July 1999 to December 2004, together with interest at 8% per annum on the sum of approximately RM3.7million effective from January 2005; further loss of commission and bonus from January 2005 to the date of the writ summons to be assessed by the court; and interest together with general damages to be assessed and interest until full realisation.</t>
  </si>
  <si>
    <t>-</t>
  </si>
  <si>
    <t>Based on legal opinion, the directors are of the view that the former distributor's suit has no basis and is unlikely to succeed. Accordingly, no provision has been made in the financial statements.</t>
  </si>
  <si>
    <t>Statement of claim commenced by INSE against Yigaho Corporation Sdn Bhd</t>
  </si>
  <si>
    <t>On 4 January 2006, INSE had filed a Writ of Summons and Statement of Claim against Yigaho Corporation Sdn Bhd ("Yigaho") in the Kuala Lumpur High Court bearing Civil Suit No. S23-1-2006. The said Writ of Summons and Statement of Claim was filed by Messrs Chan Tse Yuen &amp; Co on behalf of INSE. In INSE's statement of Claim, INSE has taken a cause of action for libel against Yigaho based on, amongst others, the following:-</t>
  </si>
  <si>
    <t>(b) Yigaho had further published and/or caused to be published in the "2005 Direct Sales Special Edition" of the Global Business Magazine, which at all material time was a popular business magazine widely read by the Malaysian direct sales fraternity, the following false and misleading information, to read, "Yigaho organic wheatgrass..... in 2000 won..... the Geneva International Invention Award".</t>
  </si>
  <si>
    <t>INSE received the Statement of Defence from Yigaho on 6 March 2006, Subsequently, INSE served its reply on 15 May 2006.</t>
  </si>
  <si>
    <r>
      <t>A</t>
    </r>
    <r>
      <rPr>
        <sz val="10"/>
        <rFont val="Arial Narrow"/>
        <family val="2"/>
      </rPr>
      <t>pproved and contracted for:-</t>
    </r>
  </si>
  <si>
    <t>Approved but not contracted for:-</t>
  </si>
  <si>
    <t>Bank overdrafts</t>
  </si>
  <si>
    <t>Effect of adopting FRS 3</t>
  </si>
  <si>
    <t>Corporate guarantees given to financial institutions for facilities granted to the</t>
  </si>
  <si>
    <t>Cost of sales</t>
  </si>
  <si>
    <t>Gross profit</t>
  </si>
  <si>
    <t>Selling and distribution expenses</t>
  </si>
  <si>
    <t>Administrative expenses</t>
  </si>
  <si>
    <t>Other operating expenses</t>
  </si>
  <si>
    <r>
      <t>T</t>
    </r>
    <r>
      <rPr>
        <sz val="10"/>
        <rFont val="Arial Narrow"/>
        <family val="2"/>
      </rPr>
      <t>he effective tax rate for the periods presented above is higher than the statutory tax rate principally due to expenses not deductible for tax purpose.</t>
    </r>
  </si>
  <si>
    <t>FRS 3</t>
  </si>
  <si>
    <t>Business Combinations</t>
  </si>
  <si>
    <t>FRS 101</t>
  </si>
  <si>
    <t>Presentation of Financial Statements</t>
  </si>
  <si>
    <t>FRS 102</t>
  </si>
  <si>
    <t>Inventories</t>
  </si>
  <si>
    <t>FRS 108</t>
  </si>
  <si>
    <t>Accounting Policies, Changes in Estimates and Errors</t>
  </si>
  <si>
    <t>FRS 110</t>
  </si>
  <si>
    <t>Events after Balance Sheet Date</t>
  </si>
  <si>
    <t>FRS 116</t>
  </si>
  <si>
    <t>Property, Plant and Equipment</t>
  </si>
  <si>
    <t>FRS 121</t>
  </si>
  <si>
    <t>The Effects of Changes in Foreign Exchange Rates</t>
  </si>
  <si>
    <t>FRS 127</t>
  </si>
  <si>
    <t>Consolidated and Separate Financial Statements</t>
  </si>
  <si>
    <t>FRS 132</t>
  </si>
  <si>
    <t>Financial Instrument: Disclosure &amp; Presentation</t>
  </si>
  <si>
    <t>FRS 133</t>
  </si>
  <si>
    <t>Earnings Per Share</t>
  </si>
  <si>
    <t>FRS 136</t>
  </si>
  <si>
    <t>Impairment of Assets</t>
  </si>
  <si>
    <t>Changes in Accounting Policies</t>
  </si>
  <si>
    <t>FRS 3: Business Combinations</t>
  </si>
  <si>
    <t>Restated</t>
  </si>
  <si>
    <t>Balance sheet (extracts)</t>
  </si>
  <si>
    <t>Goodwill on consolidation</t>
  </si>
  <si>
    <t>As at 01.01.2006</t>
  </si>
  <si>
    <t>At 1 January 2006</t>
  </si>
  <si>
    <t>Previously stated</t>
  </si>
  <si>
    <t>(Note A2(a))</t>
  </si>
  <si>
    <t>A16</t>
  </si>
  <si>
    <t>A17</t>
  </si>
  <si>
    <t>(Note A17)</t>
  </si>
  <si>
    <t>- Bills payables</t>
  </si>
  <si>
    <t>Bills payables</t>
  </si>
  <si>
    <t>The significant accounting policies adopted are consistent with those of the audited financial statement for the year ended 31 December 2005 except for the adoption of the following new/revised Financial Reporting Standards ("FRS') effective for financial period beginning 1 January 2006:</t>
  </si>
  <si>
    <r>
      <t xml:space="preserve">Other than those disclosed in notes A2 and A3, there were no unusual items affecting assets, liabilities, equity, net income or cash flows of the </t>
    </r>
    <r>
      <rPr>
        <sz val="10"/>
        <rFont val="Arial Narrow"/>
        <family val="2"/>
      </rPr>
      <t xml:space="preserve">Group </t>
    </r>
    <r>
      <rPr>
        <sz val="10"/>
        <rFont val="Arial Narrow"/>
        <family val="2"/>
      </rPr>
      <t>since the last annual audited financial statements.</t>
    </r>
  </si>
  <si>
    <t>The new/revised FRS which has major impacts on the financial statements of the Group are as follows:</t>
  </si>
  <si>
    <t>The effect of adopting FRS3:</t>
  </si>
  <si>
    <t>The following amounts have been restated as a result of the adoption of the revised FRS:</t>
  </si>
  <si>
    <t>Retained profits</t>
  </si>
  <si>
    <t>INSE had received the Memorandum of Appearance on 14 February 2006 for its cases against Hon Kwee Chain and Wong Choon Chong but has yet to receive the Statement of Defence from Hon Kwee Chain and Wong Choon Chong. INSE had obtained Judgement in Default against Wong Choon Chong.</t>
  </si>
  <si>
    <t>- equity holders of the parent</t>
  </si>
  <si>
    <t>- minority interest</t>
  </si>
  <si>
    <t>Earnings Per Share attributable to equity holders of the parent (Sen)</t>
  </si>
  <si>
    <t>Minority Interest</t>
  </si>
  <si>
    <t>attributable to the equity holders of the parent (sen)</t>
  </si>
  <si>
    <t>Goodwill written off</t>
  </si>
  <si>
    <t>Proceeds from disposal of property, plant and equipment</t>
  </si>
  <si>
    <t>Previously, negative goodwill is retained in the consolidated balance sheet, with the adoption of FRS 3 , negative goodwill is now recognised in the income statement immediately.</t>
  </si>
  <si>
    <t>RM</t>
  </si>
  <si>
    <t>- Bank overdraft</t>
  </si>
  <si>
    <t>CONDENSED CONSOLIDATED INCOME STATEMENT FOR THE FINANCIAL PERIOD ENDED 30 JUNE 2006 (UNAUDITED)</t>
  </si>
  <si>
    <t>30.06.2006</t>
  </si>
  <si>
    <t>30.06.2005</t>
  </si>
  <si>
    <t>CONDENSED CONSOLIDATED BALANCE SHEET AS AT  30 JUNE 2006 (UNAUDITED)</t>
  </si>
  <si>
    <t>FOR THE FINANCIAL PERIOD ENDED 30 JUNE 2006 (UNAUDITED)</t>
  </si>
  <si>
    <r>
      <t>A</t>
    </r>
    <r>
      <rPr>
        <sz val="10"/>
        <rFont val="Arial Narrow"/>
        <family val="2"/>
      </rPr>
      <t xml:space="preserve">t </t>
    </r>
    <r>
      <rPr>
        <sz val="10"/>
        <rFont val="Arial Narrow"/>
        <family val="2"/>
      </rPr>
      <t>30 June  2006 (Nominal value</t>
    </r>
  </si>
  <si>
    <t>FOR  THE FINANCIAL PERIOD ENDED 30 JUNE 2006 (UNAUDITED)</t>
  </si>
  <si>
    <t>6 months ended 30.06.2006</t>
  </si>
  <si>
    <t>Amortisation of Intangible assets</t>
  </si>
  <si>
    <t>There were no significant related party transactions for the financial period ended 30 June 2006 other than those disclosed as follows:-</t>
  </si>
  <si>
    <t>Apr - Jun' 06</t>
  </si>
  <si>
    <t>6 months ended</t>
  </si>
  <si>
    <r>
      <t>D</t>
    </r>
    <r>
      <rPr>
        <sz val="10"/>
        <rFont val="Arial Narrow"/>
        <family val="2"/>
      </rPr>
      <t>etails of Group's bank borrowings as at 30 June 2006 which are denominated in Ringgit Malaysia were as follows :-</t>
    </r>
  </si>
  <si>
    <t>(iv)</t>
  </si>
  <si>
    <t>Legal proceedings commenced by Lim Soon Hooi ("LSH") against INSE and The Origin Foods Sdn Bhd ("TOF") a wholly-owned subsidiary of INSBIO.</t>
  </si>
  <si>
    <t>On 14 June 2006, INSE and TOF were served with a writ of summons and statement of claim dated 9 March 2006 by LSH.</t>
  </si>
  <si>
    <t>The Board of Directors of INSBIO ("the Board") has referred the matter to INSBIO's solicitors and based upon preliminary advice from its solicitors, the Board has formed the opinion that LSH's suit against the Defendants has no basis, is unlikely to succeed and will not have any effect on INSBIO's financial position and operation.</t>
  </si>
  <si>
    <t>Statement of claim against Lim Chiew Yin ("LCY") and Yigaho Corporation Sdn Bhd</t>
  </si>
  <si>
    <t>"The fort of Organic wheatgrass, in year 2000 won the 'Hong Kong International Invention Gold Medal' and the 'Geneve (International Invention) Award"</t>
  </si>
  <si>
    <t>QUARTERLY REPORT ON CONSOLIDATED RESULTS FOR THE SECOND QUARTER ENDED 30 JUNE 2006</t>
  </si>
  <si>
    <t>On 15 June 2006, INSE had filed a Writ of Summons and Statement of Claim against LCY and Yigaho in the Kuala Lumpur High Court bearing Civil Suit No. S23-62-2006. The said Writ of Summons and Statement of Claim was filed by Messrs Chan Tse Yuen &amp; Co on behalf of INSE for libel against LCY and Yigaho as a result of having published or caused to be published the defamatory statement against INSE on page 71 of the 10th Edition (September 2005 issue) of the Global Business Magazine, which at all material time was a popular business magazine widely read by the Malaysian direct sales circles, under the sub-title "Yigaho Group", the following false and misleading passage:</t>
  </si>
  <si>
    <t>As for the case against Lee Kok Hong, INSE had on 6 July 2006 withdrawn the said suit from the Kuala Lumpur High Court with no order as to costs. INSE had accepted the apology from Lee Kok Hong who published an advertisement in a local newspaper on 4 July 2006.</t>
  </si>
  <si>
    <t>LSH filed a claim against INSE and TOF (collectively referred to as "Defendants") for a sum of RM277,960.00 being total royalty payable to LSH as at 31 December 2004; interest on the sum of RM277,960.00 at a rate which the Court think fit and proper from 1 January 2005 until the date of judgement and interest at 8% per annum on the sum of RM277,960.00 from the date of judgment till the date of full realisation.</t>
  </si>
  <si>
    <t>INSE is seeking, amongst others, general damages, aggravated and exemplary damages, an injunction restraining LCY, Yigaho and/or their servant from repeating the above statement, or any part thereof, interest and cost and such other relief which the Court may deem fit and proper to grant.</t>
  </si>
  <si>
    <t>- contract sum for purchase of property</t>
  </si>
  <si>
    <r>
      <t xml:space="preserve">The interim financial </t>
    </r>
    <r>
      <rPr>
        <sz val="10"/>
        <rFont val="Arial Narrow"/>
        <family val="2"/>
      </rPr>
      <t xml:space="preserve">statements of the Group are unaudited and </t>
    </r>
    <r>
      <rPr>
        <sz val="10"/>
        <rFont val="Arial Narrow"/>
        <family val="2"/>
      </rPr>
      <t>ha</t>
    </r>
    <r>
      <rPr>
        <sz val="10"/>
        <rFont val="Arial Narrow"/>
        <family val="2"/>
      </rPr>
      <t>ve</t>
    </r>
    <r>
      <rPr>
        <sz val="10"/>
        <rFont val="Arial Narrow"/>
        <family val="2"/>
      </rPr>
      <t xml:space="preserve"> been prepared in </t>
    </r>
    <r>
      <rPr>
        <sz val="10"/>
        <rFont val="Arial Narrow"/>
        <family val="2"/>
      </rPr>
      <t>accordance with Financial Reporting Standards ("FRS") 134 Int</t>
    </r>
    <r>
      <rPr>
        <sz val="10"/>
        <rFont val="Arial Narrow"/>
        <family val="2"/>
      </rPr>
      <t xml:space="preserve">erim Financial Reporting and </t>
    </r>
    <r>
      <rPr>
        <sz val="10"/>
        <rFont val="Arial Narrow"/>
        <family val="2"/>
      </rPr>
      <t xml:space="preserve">Paragraph 9.22 and </t>
    </r>
    <r>
      <rPr>
        <sz val="10"/>
        <rFont val="Arial Narrow"/>
        <family val="2"/>
      </rPr>
      <t>Appendix 9 B of the Listing Requirements of Bursa Malaysia Securities Berhad ("Bursa Securities") for the MESDAQ Market.</t>
    </r>
  </si>
  <si>
    <t>Segmental reporting for the period ended 30 June 2006.</t>
  </si>
  <si>
    <r>
      <t>T</t>
    </r>
    <r>
      <rPr>
        <sz val="10"/>
        <rFont val="Arial Narrow"/>
        <family val="2"/>
      </rPr>
      <t>here was no revaluation of property, plant and equipment for the current financial quarter under review.</t>
    </r>
  </si>
  <si>
    <t>EXPLANATORY NOTES PURSUANT TO APPENDIX 9B OF THE LISTING REQUIREMENTS OF BURSA MALAYSIA SECURITIES BERHAD FOR THE MESDAQ MARKET</t>
  </si>
  <si>
    <t>Pre-Acquisition Profit</t>
  </si>
  <si>
    <r>
      <t>N</t>
    </r>
    <r>
      <rPr>
        <sz val="10"/>
        <rFont val="Arial Narrow"/>
        <family val="2"/>
      </rPr>
      <t>et Profit for the Period</t>
    </r>
  </si>
  <si>
    <t>Net assets [NA] per share</t>
  </si>
  <si>
    <t>6 months ended 30.06.2005</t>
  </si>
  <si>
    <t>The Group's operations are not materially affected by seasonal or cyclical changes during the current financial quarter under review.</t>
  </si>
  <si>
    <t xml:space="preserve">For the current financial quarter ended 30 June 2006, the Group recorded a total revenue and profit before taxation of RM7.743 million and RM0.239 million respectively. </t>
  </si>
  <si>
    <t>Attributable to :</t>
  </si>
  <si>
    <r>
      <t>T</t>
    </r>
    <r>
      <rPr>
        <sz val="10"/>
        <rFont val="Arial Narrow"/>
        <family val="2"/>
      </rPr>
      <t>here were no changes in accounting estimates made that would materially affect the accounts of the Group for the current financial quarter under review.</t>
    </r>
  </si>
  <si>
    <t>The Board of Directors does not recommend any interim dividends in respect of the current financial quarter under review.</t>
  </si>
  <si>
    <t>EXPLANATORY NOTES PURSUANT TO FINANCIAL REPORTING STANDARDS ("FRS") 134 INTERIM FINANCIAL REPORTING</t>
  </si>
  <si>
    <t>The auditors' report on the financial statements for the year ended 31 December 2005 was not qualified.</t>
  </si>
  <si>
    <t xml:space="preserve">There were no other material litigations since the last financial year ended 31 December 2005 except the followings:- </t>
  </si>
  <si>
    <t>The interim financial statements should be read in conjunction with the audited financial statements of INS Bioscience Berhad ("INSBIO") and its subsidiaries ("the Group")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t>
  </si>
  <si>
    <t>The Group does not has any material events subsequent to the end of the current financial quarter under review.</t>
  </si>
  <si>
    <t>The matter is fixed for mention and the trial is pending the former distribution's application to amend the statement of claim.</t>
  </si>
  <si>
    <t>FRS 138</t>
  </si>
  <si>
    <t>Intangible Assets</t>
  </si>
  <si>
    <t xml:space="preserve">(v) </t>
  </si>
  <si>
    <t>ASSETS</t>
  </si>
  <si>
    <t>TOTAL ASSETS</t>
  </si>
  <si>
    <t>EQUITY AND LIABILITIES</t>
  </si>
  <si>
    <t>TOTAL EQUITY AND LIABILITIES</t>
  </si>
  <si>
    <t>Property, plant and equipment</t>
  </si>
  <si>
    <t>Non-current assets</t>
  </si>
  <si>
    <t>Development expenditure</t>
  </si>
  <si>
    <t>Other investment</t>
  </si>
  <si>
    <t>Current assets</t>
  </si>
  <si>
    <t>Equity attributable to equity holders of the parent</t>
  </si>
  <si>
    <t>Total equity</t>
  </si>
  <si>
    <t>Non-current liabilities</t>
  </si>
  <si>
    <t>Current liabilities</t>
  </si>
  <si>
    <t>Trade and other payables</t>
  </si>
  <si>
    <t>Total liabilities</t>
  </si>
  <si>
    <t>The Board of Directors of INSBIO ("the Board") has referred the matter to INSBIO's solicitors and based upon preliminary advice from its solicitors, the Board has formed the opinion that Ling's suit against INSE has no basis, is unlikely to succeed and will not have any effect on INSBIO's financial position and operation.</t>
  </si>
  <si>
    <t>Trade and other receivables</t>
  </si>
  <si>
    <t>Fixed deposits with licensed banks</t>
  </si>
  <si>
    <t>Share capital</t>
  </si>
  <si>
    <t>Share premium</t>
  </si>
  <si>
    <t xml:space="preserve">Retained profits </t>
  </si>
  <si>
    <t>Hire purchase payables</t>
  </si>
  <si>
    <t>Deferred taxation</t>
  </si>
  <si>
    <t>Provision for taxation</t>
  </si>
  <si>
    <t>NET (DECREASE)/INCREASE IN CASH AND CASH EQUIVALENTS</t>
  </si>
  <si>
    <t>Government grant</t>
  </si>
  <si>
    <t>Development cost paid</t>
  </si>
  <si>
    <t>Changes in the composition of the Group</t>
  </si>
  <si>
    <t>There were no other changes in the composition of the Group, including business combination, acquisition or disposal of subsidiaries and long terms investments, restructuring and discontinuing operations for the current financial quarter under review.</t>
  </si>
  <si>
    <t>The Group did not announce any profit forecast nor profit guarantee during the current financial quarter under review.</t>
  </si>
  <si>
    <t>The Group has adopted the transitional provision of FRS 3 whereby the negative goodwill as at 1 January 2006 of RM3,339,523 was derecognised with a corresponding adjustment to opening retained profits.  The change in this accounting policy has no effect on the profit after tax for the current financial quarter under review.</t>
  </si>
  <si>
    <r>
      <t>The Group does not have any financial instruments with off-balance sheet risk as at the date of this announcement</t>
    </r>
    <r>
      <rPr>
        <sz val="10"/>
        <rFont val="Arial Narrow"/>
        <family val="2"/>
      </rPr>
      <t>.</t>
    </r>
  </si>
  <si>
    <t>Material litigations (Cont'd)</t>
  </si>
  <si>
    <t>- acquisition of plant and machineries</t>
  </si>
  <si>
    <t>Legal proceedings commenced by Ling Lit Yain ("Ling") against INS Enterprise Sdn Bhd ("INSE"), a wholly owned subsidiary of INSBIO</t>
  </si>
  <si>
    <r>
      <t xml:space="preserve">14 </t>
    </r>
    <r>
      <rPr>
        <vertAlign val="superscript"/>
        <sz val="10"/>
        <rFont val="Arial Narrow"/>
        <family val="2"/>
      </rPr>
      <t>(a)</t>
    </r>
  </si>
  <si>
    <t>at 24 August</t>
  </si>
  <si>
    <t>The Group will continue to spearhead the developments in current domestic and international markets, and also continue to venture into new overseas markets particularly in the Middle East and Japan due to its growing market potentials for the Group’s products. This will be done through appointment of marketing agents and distributors in these countries to enable the Group’s products to enter into these new markets rapidly.
In order to support the Group’s aggressive development plan, the Group aims to launch and commercialize at least four new products in year 2006. Two new products namely ‘Bio-Refine’ and ‘Bio-Profile’ have been launched in the second quarter.The developments of these new products are expected to further contribute to the Group’s total turnover in year 2006.</t>
  </si>
  <si>
    <t>For the financial quarter ended 30 June 2006, the Group recorded a total revenue and profit before taxation of RM7.743 million and RM0.239 million respectively. Compared to the revenue and profit before taxation of RM6.347 million and RM0.114 million respectively as achieved in the previous financial quarter ended 31 March 2006, the Group recorded a higher revenue of approximately RM1,396 million in this particular quarter mainly attributable to the higher sales for domestic market and overseas market, in particular China. This higher revenue has resulted in higher profit before taxation.</t>
  </si>
  <si>
    <t>A Notice of Change of Solicitors from Messrs Lee, Ros &amp; Ling to Messrs Chan Tse Yuen &amp; Co had been filed on 2 August 2006.</t>
  </si>
  <si>
    <t>On 3 January 2006, INSE was served with a Writ of Summons and Statement of Claim dated 28 December 2005 by Ling.</t>
  </si>
  <si>
    <t>The said writ was issued on 11th August 2005, and the Statement of Claim was dated 28th December 2005 and both (Civil Suit No.S6-22-925-2005) were officially received by INSE on 3rd January 2006.</t>
  </si>
  <si>
    <t>INSE had filed and served the Statement of Defence on 10 February 2006.</t>
  </si>
  <si>
    <t>Statement of Claim against Hon Kwee Chain, Lee Kok Hong and Wong Choon Chong (collectively "the Defendants")</t>
  </si>
  <si>
    <t>A Draft Judgment In Default against Hon Kwee Chian had been filed into the Kuala Lumpur High Court on 16 June 2006. For the statement against Wong Choon Chong, a Notis Pemberhentian had been filed to Kuala Lumpur High Court on 10 July 2006.</t>
  </si>
  <si>
    <t>INSE and TOF had filed a Statement of Defence on 10 July 2006.</t>
  </si>
  <si>
    <t xml:space="preserve">INSE had been served with a Memorandum of Appearance on 14 July 2006. </t>
  </si>
  <si>
    <t>The case management of the suit is fixed for further hearing on 27 November 2006.</t>
  </si>
  <si>
    <t>#</t>
  </si>
  <si>
    <r>
      <t>#</t>
    </r>
    <r>
      <rPr>
        <sz val="10"/>
        <rFont val="Arial Narrow"/>
        <family val="2"/>
      </rPr>
      <t>#</t>
    </r>
  </si>
  <si>
    <r>
      <t>I</t>
    </r>
    <r>
      <rPr>
        <sz val="10"/>
        <rFont val="Arial Narrow"/>
        <family val="2"/>
      </rPr>
      <t xml:space="preserve">ssuance of shares during the period </t>
    </r>
  </si>
  <si>
    <r>
      <t xml:space="preserve"> </t>
    </r>
    <r>
      <rPr>
        <sz val="10"/>
        <rFont val="Arial Narrow"/>
        <family val="2"/>
      </rPr>
      <t>(Nominal value of RM1.00 per share)</t>
    </r>
  </si>
  <si>
    <r>
      <t>S</t>
    </r>
    <r>
      <rPr>
        <sz val="10"/>
        <rFont val="Arial Narrow"/>
        <family val="2"/>
      </rPr>
      <t>ub-division of ordinary shares of RM1.00</t>
    </r>
  </si>
  <si>
    <r>
      <t xml:space="preserve"> </t>
    </r>
    <r>
      <rPr>
        <sz val="10"/>
        <rFont val="Arial Narrow"/>
        <family val="2"/>
      </rPr>
      <t>into 10 ordinary shares of RM0.10 each</t>
    </r>
  </si>
  <si>
    <t>Public Issue</t>
  </si>
  <si>
    <t>Net profit for the year</t>
  </si>
  <si>
    <r>
      <t>A</t>
    </r>
    <r>
      <rPr>
        <sz val="10"/>
        <rFont val="Arial Narrow"/>
        <family val="2"/>
      </rPr>
      <t xml:space="preserve">t </t>
    </r>
    <r>
      <rPr>
        <sz val="10"/>
        <rFont val="Arial Narrow"/>
        <family val="2"/>
      </rPr>
      <t>31 December  2005 (Nominal value</t>
    </r>
  </si>
  <si>
    <t>Note : -</t>
  </si>
  <si>
    <t>Profit before taxation after pre-acquisition profit</t>
  </si>
  <si>
    <t>#</t>
  </si>
  <si>
    <t>Represents 2 ordinary shares of RM1.00 each.</t>
  </si>
  <si>
    <t>Represents RM2.00.</t>
  </si>
  <si>
    <r>
      <t>A</t>
    </r>
    <r>
      <rPr>
        <sz val="10"/>
        <rFont val="Arial Narrow"/>
        <family val="2"/>
      </rPr>
      <t xml:space="preserve">t </t>
    </r>
    <r>
      <rPr>
        <sz val="10"/>
        <rFont val="Arial Narrow"/>
        <family val="2"/>
      </rPr>
      <t>5</t>
    </r>
    <r>
      <rPr>
        <sz val="10"/>
        <rFont val="Arial Narrow"/>
        <family val="2"/>
      </rPr>
      <t xml:space="preserve"> April</t>
    </r>
    <r>
      <rPr>
        <sz val="10"/>
        <rFont val="Arial Narrow"/>
        <family val="2"/>
      </rPr>
      <t xml:space="preserve"> 2005 </t>
    </r>
  </si>
  <si>
    <t>The interim financial statements were authorised for issue by the Board of Directors in accordance with a resolution of the directors dated 29 August 2006.</t>
  </si>
  <si>
    <t>There are no corporate proposals announced but not completed as at 23 August 2006 (being a date not earlier than seven days before the date of this announcement). The Company's entire issued and paid up capital of 286,680,020 ordinary shares of RM0.10 each were listed and quoted on 26 July 2005 on the Mesdaq market of Bursa Malaysia Securities Berhad. The proceeds from the Public Issue were received after the Company's listing. As at 23 August 2006, the status of utilisation of the proceeds from the Public Issue is as follows:-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</si>
</sst>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_(* #,##0_);_(* \(#,##0\);_(* &quot;-&quot;??_);_(@_)"/>
    <numFmt numFmtId="173" formatCode="_(* #,##0.0_);_(* \(#,##0.0\);_(* &quot;-&quot;_);_(@_)"/>
    <numFmt numFmtId="174" formatCode="_(* #,##0.0000_);_(* \(#,##0.0000\);_(* &quot;-&quot;??_);_(@_)"/>
    <numFmt numFmtId="175" formatCode="\$#,##0.00;\(\$#,##0.00\)"/>
    <numFmt numFmtId="176" formatCode="\$#,##0;\(\$#,##0\)"/>
    <numFmt numFmtId="177" formatCode="#,##0;\(#,##0\)"/>
    <numFmt numFmtId="178" formatCode="0.00_)"/>
    <numFmt numFmtId="179" formatCode="#,##0.0_);\(#,##0.0\)"/>
    <numFmt numFmtId="180" formatCode="_(&quot;MYR&quot;* #,##0_);_(&quot;MYR&quot;* \(#,##0\);_(&quot;MYR&quot;* &quot;-&quot;_);_(@_)"/>
    <numFmt numFmtId="181" formatCode="0.0%;\(0.0%\)"/>
    <numFmt numFmtId="182" formatCode="#,##0.00&quot;£&quot;_);[Red]\(#,##0.00&quot;£&quot;\)"/>
    <numFmt numFmtId="183" formatCode="_ * #,##0_)&quot;£&quot;_ ;_ * \(#,##0\)&quot;£&quot;_ ;_ * &quot;-&quot;_)&quot;£&quot;_ ;_ @_ "/>
    <numFmt numFmtId="184" formatCode="_ * #,##0_)_£_ ;_ * \(#,##0\)_£_ ;_ * &quot;-&quot;_)_£_ ;_ @_ "/>
    <numFmt numFmtId="185" formatCode="_ * #,##0.00_)&quot;£&quot;_ ;_ * \(#,##0.00\)&quot;£&quot;_ ;_ * &quot;-&quot;??_)&quot;£&quot;_ ;_ @_ "/>
    <numFmt numFmtId="186" formatCode="_(* #,##0.0_);_(* \(#,##0.0\);_(* &quot;-&quot;??_);_(@_)"/>
    <numFmt numFmtId="187" formatCode="_(* #,##0.0_);_(* \(#,##0.0\);_(* &quot;-&quot;?_);_(@_)"/>
    <numFmt numFmtId="188" formatCode="_(* #,##0_);_(* \(#,##0\);_(* &quot;-&quot;?_);_(@_)"/>
    <numFmt numFmtId="189" formatCode="0.000"/>
    <numFmt numFmtId="190" formatCode="0.0000"/>
    <numFmt numFmtId="191" formatCode="0.0%"/>
    <numFmt numFmtId="192" formatCode="[$-409]dddd\,\ mmmm\ dd\,\ yyyy"/>
    <numFmt numFmtId="193" formatCode="dd\ mmmm\ yyyy"/>
  </numFmts>
  <fonts count="30">
    <font>
      <sz val="10"/>
      <name val="Arial Narrow"/>
      <family val="2"/>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sz val="11"/>
      <name val="Arial Narrow"/>
      <family val="2"/>
    </font>
    <font>
      <sz val="11"/>
      <name val="Arial Narrow"/>
      <family val="2"/>
    </font>
    <font>
      <u val="single"/>
      <sz val="10"/>
      <color indexed="12"/>
      <name val="Arial Narrow"/>
      <family val="2"/>
    </font>
    <font>
      <u val="single"/>
      <sz val="10"/>
      <color indexed="36"/>
      <name val="Arial Narrow"/>
      <family val="2"/>
    </font>
    <font>
      <b/>
      <u val="single"/>
      <sz val="10"/>
      <name val="Arial Narrow"/>
      <family val="2"/>
    </font>
    <font>
      <b/>
      <i/>
      <sz val="10"/>
      <name val="Arial Narrow"/>
      <family val="2"/>
    </font>
    <font>
      <sz val="10"/>
      <name val="Arial"/>
      <family val="2"/>
    </font>
    <font>
      <sz val="10"/>
      <name val="Helv"/>
      <family val="2"/>
    </font>
    <font>
      <sz val="10"/>
      <name val="Times New Roman"/>
      <family val="1"/>
    </font>
    <font>
      <sz val="12"/>
      <name val="Arial"/>
      <family val="2"/>
    </font>
    <font>
      <sz val="10"/>
      <color indexed="8"/>
      <name val="Arial"/>
      <family val="2"/>
    </font>
    <font>
      <sz val="8"/>
      <name val="Arial"/>
      <family val="2"/>
    </font>
    <font>
      <b/>
      <sz val="12"/>
      <name val="Arial"/>
      <family val="2"/>
    </font>
    <font>
      <b/>
      <sz val="18"/>
      <name val="Arial"/>
      <family val="2"/>
    </font>
    <font>
      <b/>
      <i/>
      <sz val="16"/>
      <name val="Helv"/>
      <family val="2"/>
    </font>
    <font>
      <b/>
      <sz val="8"/>
      <name val="Arial"/>
      <family val="2"/>
    </font>
    <font>
      <sz val="14"/>
      <name val="뼻뮝"/>
      <family val="3"/>
    </font>
    <font>
      <sz val="12"/>
      <name val="뼻뮝"/>
      <family val="1"/>
    </font>
    <font>
      <sz val="12"/>
      <name val="바탕체"/>
      <family val="3"/>
    </font>
    <font>
      <sz val="10"/>
      <name val="굴림체"/>
      <family val="3"/>
    </font>
    <font>
      <b/>
      <vertAlign val="superscript"/>
      <sz val="10"/>
      <name val="Arial Narrow"/>
      <family val="2"/>
    </font>
    <font>
      <vertAlign val="superscript"/>
      <sz val="10"/>
      <name val="Arial Narrow"/>
      <family val="2"/>
    </font>
    <font>
      <sz val="10"/>
      <color indexed="8"/>
      <name val="Arial Narrow"/>
      <family val="2"/>
    </font>
    <font>
      <i/>
      <sz val="10"/>
      <color indexed="8"/>
      <name val="Arial Narrow"/>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8">
    <xf numFmtId="0" fontId="0" fillId="0" borderId="0">
      <alignment/>
      <protection/>
    </xf>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2" fillId="2" borderId="0">
      <alignment/>
      <protection/>
    </xf>
    <xf numFmtId="0" fontId="12" fillId="0" borderId="0">
      <alignment/>
      <protection/>
    </xf>
    <xf numFmtId="0" fontId="12" fillId="0" borderId="0" applyFill="0" applyBorder="0" applyAlignment="0">
      <protection/>
    </xf>
    <xf numFmtId="179" fontId="13" fillId="0" borderId="0" applyFill="0" applyBorder="0" applyAlignment="0">
      <protection/>
    </xf>
    <xf numFmtId="174" fontId="13" fillId="0" borderId="0" applyFill="0" applyBorder="0" applyAlignment="0">
      <protection/>
    </xf>
    <xf numFmtId="182" fontId="12" fillId="0" borderId="0" applyFill="0" applyBorder="0" applyAlignment="0">
      <protection/>
    </xf>
    <xf numFmtId="183" fontId="12"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13" fillId="0" borderId="0" applyFont="0" applyFill="0" applyBorder="0" applyAlignment="0" applyProtection="0"/>
    <xf numFmtId="177" fontId="14" fillId="0" borderId="0">
      <alignment/>
      <protection/>
    </xf>
    <xf numFmtId="3"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13" fillId="0" borderId="0" applyFont="0" applyFill="0" applyBorder="0" applyAlignment="0" applyProtection="0"/>
    <xf numFmtId="168" fontId="12" fillId="0" borderId="0" applyFont="0" applyFill="0" applyBorder="0" applyAlignment="0" applyProtection="0"/>
    <xf numFmtId="175" fontId="14" fillId="0" borderId="0">
      <alignment/>
      <protection/>
    </xf>
    <xf numFmtId="0" fontId="15" fillId="0" borderId="0" applyProtection="0">
      <alignment/>
    </xf>
    <xf numFmtId="14" fontId="16" fillId="0" borderId="0" applyFill="0" applyBorder="0" applyAlignment="0">
      <protection/>
    </xf>
    <xf numFmtId="0" fontId="12" fillId="0" borderId="0" applyFont="0" applyFill="0" applyBorder="0" applyAlignment="0" applyProtection="0"/>
    <xf numFmtId="176" fontId="14" fillId="0" borderId="0">
      <alignment/>
      <protection/>
    </xf>
    <xf numFmtId="44" fontId="13" fillId="0" borderId="0" applyFill="0" applyBorder="0" applyAlignment="0">
      <protection/>
    </xf>
    <xf numFmtId="179" fontId="13"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2" fontId="15" fillId="0" borderId="0" applyProtection="0">
      <alignment/>
    </xf>
    <xf numFmtId="0" fontId="9" fillId="0" borderId="0" applyNumberFormat="0" applyFill="0" applyBorder="0" applyAlignment="0" applyProtection="0"/>
    <xf numFmtId="38" fontId="17" fillId="3" borderId="0" applyNumberFormat="0" applyBorder="0" applyAlignment="0" applyProtection="0"/>
    <xf numFmtId="0" fontId="18" fillId="0" borderId="1" applyNumberFormat="0" applyAlignment="0" applyProtection="0"/>
    <xf numFmtId="0" fontId="18" fillId="0" borderId="2">
      <alignment horizontal="left" vertical="center"/>
      <protection/>
    </xf>
    <xf numFmtId="0" fontId="19" fillId="0" borderId="0" applyNumberFormat="0" applyFill="0" applyBorder="0" applyAlignment="0" applyProtection="0"/>
    <xf numFmtId="0" fontId="18" fillId="0" borderId="0" applyNumberFormat="0" applyFill="0" applyBorder="0" applyAlignment="0" applyProtection="0"/>
    <xf numFmtId="0" fontId="19" fillId="0" borderId="0" applyProtection="0">
      <alignment/>
    </xf>
    <xf numFmtId="0" fontId="18" fillId="0" borderId="0" applyProtection="0">
      <alignment/>
    </xf>
    <xf numFmtId="0" fontId="8" fillId="0" borderId="0" applyNumberFormat="0" applyFill="0" applyBorder="0" applyAlignment="0" applyProtection="0"/>
    <xf numFmtId="10" fontId="17" fillId="4" borderId="3" applyNumberFormat="0" applyBorder="0" applyAlignment="0" applyProtection="0"/>
    <xf numFmtId="44" fontId="13" fillId="0" borderId="0" applyFill="0" applyBorder="0" applyAlignment="0">
      <protection/>
    </xf>
    <xf numFmtId="179" fontId="13"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7" fillId="0" borderId="0" applyNumberFormat="0" applyFont="0" applyFill="0" applyBorder="0" applyAlignment="0" applyProtection="0"/>
    <xf numFmtId="178" fontId="20" fillId="0" borderId="0">
      <alignment/>
      <protection/>
    </xf>
    <xf numFmtId="0" fontId="12" fillId="0" borderId="0" applyFont="0" applyFill="0" applyBorder="0" applyAlignment="0" applyProtection="0"/>
    <xf numFmtId="0" fontId="12" fillId="0" borderId="0" applyFont="0" applyFill="0" applyBorder="0" applyAlignment="0" applyProtection="0"/>
    <xf numFmtId="9" fontId="0" fillId="0" borderId="0" applyFont="0" applyFill="0" applyBorder="0" applyAlignment="0" applyProtection="0"/>
    <xf numFmtId="183" fontId="12" fillId="0" borderId="0" applyFont="0" applyFill="0" applyBorder="0" applyAlignment="0" applyProtection="0"/>
    <xf numFmtId="180" fontId="12" fillId="0" borderId="0" applyFont="0" applyFill="0" applyBorder="0" applyAlignment="0" applyProtection="0"/>
    <xf numFmtId="10" fontId="12" fillId="0" borderId="0" applyFont="0" applyFill="0" applyBorder="0" applyAlignment="0" applyProtection="0"/>
    <xf numFmtId="44" fontId="13" fillId="0" borderId="0" applyFill="0" applyBorder="0" applyAlignment="0">
      <protection/>
    </xf>
    <xf numFmtId="179" fontId="13" fillId="0" borderId="0" applyFill="0" applyBorder="0" applyAlignment="0">
      <protection/>
    </xf>
    <xf numFmtId="44" fontId="13" fillId="0" borderId="0" applyFill="0" applyBorder="0" applyAlignment="0">
      <protection/>
    </xf>
    <xf numFmtId="181" fontId="13" fillId="0" borderId="0" applyFill="0" applyBorder="0" applyAlignment="0">
      <protection/>
    </xf>
    <xf numFmtId="179" fontId="13" fillId="0" borderId="0" applyFill="0" applyBorder="0" applyAlignment="0">
      <protection/>
    </xf>
    <xf numFmtId="49" fontId="16" fillId="0" borderId="0" applyFill="0" applyBorder="0" applyAlignment="0">
      <protection/>
    </xf>
    <xf numFmtId="184" fontId="12" fillId="0" borderId="0" applyFill="0" applyBorder="0" applyAlignment="0">
      <protection/>
    </xf>
    <xf numFmtId="185" fontId="12" fillId="0" borderId="0" applyFill="0" applyBorder="0" applyAlignment="0">
      <protection/>
    </xf>
    <xf numFmtId="0" fontId="15" fillId="0" borderId="4" applyProtection="0">
      <alignment/>
    </xf>
    <xf numFmtId="40" fontId="22" fillId="0" borderId="0" applyFont="0" applyFill="0" applyBorder="0" applyAlignment="0" applyProtection="0"/>
    <xf numFmtId="38"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0" fontId="12" fillId="0" borderId="0" applyFont="0" applyFill="0" applyBorder="0" applyAlignment="0" applyProtection="0"/>
    <xf numFmtId="0" fontId="23" fillId="0" borderId="0">
      <alignment/>
      <protection/>
    </xf>
    <xf numFmtId="167" fontId="12" fillId="0" borderId="0" applyFont="0" applyFill="0" applyBorder="0" applyAlignment="0" applyProtection="0"/>
    <xf numFmtId="170" fontId="12" fillId="0" borderId="0" applyFont="0" applyFill="0" applyBorder="0" applyAlignment="0" applyProtection="0"/>
    <xf numFmtId="0" fontId="24" fillId="0" borderId="0" applyFont="0" applyFill="0" applyBorder="0" applyAlignment="0" applyProtection="0"/>
    <xf numFmtId="166" fontId="12" fillId="0" borderId="0" applyFont="0" applyFill="0" applyBorder="0" applyAlignment="0" applyProtection="0"/>
    <xf numFmtId="0" fontId="25" fillId="0" borderId="0">
      <alignment/>
      <protection/>
    </xf>
  </cellStyleXfs>
  <cellXfs count="227">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1" fillId="0" borderId="0" xfId="0" applyFont="1" applyBorder="1" applyAlignment="1">
      <alignment horizontal="left" vertical="center"/>
    </xf>
    <xf numFmtId="172" fontId="0" fillId="0" borderId="0" xfId="25" applyNumberFormat="1" applyFont="1" applyBorder="1" applyAlignment="1">
      <alignment horizontal="center" vertical="center"/>
    </xf>
    <xf numFmtId="172" fontId="0" fillId="0" borderId="2" xfId="25" applyNumberFormat="1" applyFont="1" applyBorder="1" applyAlignment="1">
      <alignment horizontal="center" vertical="center"/>
    </xf>
    <xf numFmtId="0" fontId="0" fillId="0" borderId="0" xfId="0" applyFont="1" applyAlignment="1">
      <alignment/>
    </xf>
    <xf numFmtId="172"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2" fontId="0" fillId="0" borderId="4" xfId="0" applyNumberFormat="1" applyFont="1" applyBorder="1" applyAlignment="1">
      <alignment horizontal="center" vertical="center"/>
    </xf>
    <xf numFmtId="172" fontId="0" fillId="0" borderId="5" xfId="25" applyNumberFormat="1" applyFont="1" applyBorder="1" applyAlignment="1">
      <alignment/>
    </xf>
    <xf numFmtId="0" fontId="0" fillId="0" borderId="0" xfId="0" applyFont="1" applyBorder="1" applyAlignment="1">
      <alignment vertical="center"/>
    </xf>
    <xf numFmtId="172" fontId="0" fillId="0" borderId="0" xfId="25" applyNumberFormat="1" applyFont="1" applyAlignment="1">
      <alignment/>
    </xf>
    <xf numFmtId="172" fontId="0" fillId="0" borderId="6" xfId="25" applyNumberFormat="1" applyFont="1" applyBorder="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Border="1" applyAlignment="1">
      <alignment horizontal="left" vertical="center"/>
    </xf>
    <xf numFmtId="172" fontId="1" fillId="0" borderId="0" xfId="25" applyNumberFormat="1" applyFont="1" applyBorder="1" applyAlignment="1">
      <alignment horizontal="center" vertical="center"/>
    </xf>
    <xf numFmtId="0" fontId="0" fillId="0" borderId="0" xfId="0" applyFont="1" applyAlignment="1">
      <alignment horizontal="center" vertical="top"/>
    </xf>
    <xf numFmtId="172" fontId="0" fillId="0" borderId="7" xfId="25" applyNumberFormat="1" applyFont="1" applyBorder="1" applyAlignment="1">
      <alignment horizontal="center" vertical="center"/>
    </xf>
    <xf numFmtId="172" fontId="0" fillId="0" borderId="6" xfId="25" applyNumberFormat="1" applyFont="1" applyBorder="1" applyAlignment="1">
      <alignment horizontal="center" vertical="center"/>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xf>
    <xf numFmtId="172" fontId="0" fillId="0" borderId="0" xfId="25" applyNumberFormat="1" applyFont="1" applyBorder="1" applyAlignment="1">
      <alignment/>
    </xf>
    <xf numFmtId="0" fontId="2" fillId="0" borderId="0" xfId="0" applyFont="1" applyAlignment="1">
      <alignment horizontal="left"/>
    </xf>
    <xf numFmtId="0" fontId="1" fillId="0" borderId="0" xfId="0" applyFont="1" applyFill="1" applyAlignment="1">
      <alignment horizontal="center"/>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vertical="top"/>
    </xf>
    <xf numFmtId="0" fontId="0" fillId="0" borderId="6" xfId="0" applyFont="1" applyBorder="1" applyAlignment="1">
      <alignment/>
    </xf>
    <xf numFmtId="0" fontId="0" fillId="0" borderId="7" xfId="0" applyFont="1" applyBorder="1" applyAlignment="1">
      <alignment/>
    </xf>
    <xf numFmtId="172" fontId="0" fillId="0" borderId="5" xfId="0" applyNumberFormat="1" applyFont="1" applyBorder="1" applyAlignment="1">
      <alignment/>
    </xf>
    <xf numFmtId="0" fontId="1" fillId="0" borderId="6"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top"/>
    </xf>
    <xf numFmtId="0" fontId="5" fillId="0" borderId="0"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left" vertical="top"/>
    </xf>
    <xf numFmtId="0" fontId="1" fillId="0" borderId="0" xfId="0" applyFont="1" applyAlignment="1" quotePrefix="1">
      <alignment horizontal="center"/>
    </xf>
    <xf numFmtId="0" fontId="0" fillId="0" borderId="0" xfId="0" applyAlignment="1">
      <alignment/>
    </xf>
    <xf numFmtId="172" fontId="0" fillId="0" borderId="0" xfId="25" applyNumberFormat="1" applyFont="1" applyFill="1" applyAlignment="1">
      <alignment/>
    </xf>
    <xf numFmtId="173" fontId="0" fillId="0" borderId="0" xfId="0" applyNumberFormat="1" applyFont="1" applyFill="1" applyBorder="1" applyAlignment="1">
      <alignment horizontal="center" vertical="center"/>
    </xf>
    <xf numFmtId="41" fontId="0" fillId="0" borderId="0" xfId="0" applyNumberFormat="1" applyFont="1" applyFill="1" applyBorder="1" applyAlignment="1">
      <alignment horizontal="center" vertical="center"/>
    </xf>
    <xf numFmtId="172" fontId="0" fillId="0" borderId="0" xfId="25" applyNumberFormat="1" applyFont="1" applyFill="1" applyBorder="1" applyAlignment="1">
      <alignment horizontal="center" vertical="center"/>
    </xf>
    <xf numFmtId="0" fontId="1" fillId="0" borderId="0" xfId="0" applyFont="1" applyFill="1" applyAlignment="1">
      <alignment horizontal="center" vertical="top"/>
    </xf>
    <xf numFmtId="172" fontId="0" fillId="0" borderId="0" xfId="25" applyNumberFormat="1" applyFont="1" applyFill="1" applyAlignment="1">
      <alignment vertical="top"/>
    </xf>
    <xf numFmtId="172" fontId="0" fillId="0" borderId="4" xfId="25" applyNumberFormat="1" applyFont="1" applyFill="1" applyBorder="1" applyAlignment="1">
      <alignment vertical="top"/>
    </xf>
    <xf numFmtId="0" fontId="0" fillId="0" borderId="0" xfId="0" applyFont="1" applyFill="1" applyAlignment="1">
      <alignment horizontal="justify" vertical="top"/>
    </xf>
    <xf numFmtId="0" fontId="0" fillId="0" borderId="0" xfId="0" applyFill="1" applyAlignment="1">
      <alignment/>
    </xf>
    <xf numFmtId="0" fontId="0" fillId="0" borderId="0" xfId="0" applyFont="1" applyFill="1" applyAlignment="1" quotePrefix="1">
      <alignment/>
    </xf>
    <xf numFmtId="172" fontId="0" fillId="0" borderId="6" xfId="25" applyNumberFormat="1" applyFont="1" applyFill="1" applyBorder="1" applyAlignment="1">
      <alignment/>
    </xf>
    <xf numFmtId="0" fontId="1" fillId="0" borderId="0" xfId="0" applyFont="1" applyFill="1" applyAlignment="1">
      <alignment horizontal="center" vertical="top" wrapText="1"/>
    </xf>
    <xf numFmtId="0" fontId="0" fillId="0" borderId="0" xfId="0" applyFont="1" applyFill="1" applyAlignment="1">
      <alignment vertical="top" wrapText="1"/>
    </xf>
    <xf numFmtId="188" fontId="0" fillId="0" borderId="0" xfId="0" applyNumberFormat="1" applyFont="1" applyFill="1" applyAlignment="1">
      <alignment vertical="top" wrapText="1"/>
    </xf>
    <xf numFmtId="0" fontId="0" fillId="0" borderId="0" xfId="0" applyFont="1" applyFill="1" applyAlignment="1">
      <alignment horizontal="left"/>
    </xf>
    <xf numFmtId="0" fontId="0" fillId="0" borderId="0" xfId="0" applyFont="1" applyFill="1" applyBorder="1" applyAlignment="1">
      <alignment/>
    </xf>
    <xf numFmtId="0" fontId="1"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4" fontId="1" fillId="0" borderId="0" xfId="0" applyNumberFormat="1" applyFont="1" applyFill="1" applyBorder="1" applyAlignment="1">
      <alignment horizontal="center" vertical="center"/>
    </xf>
    <xf numFmtId="14" fontId="1" fillId="0" borderId="0" xfId="0" applyNumberFormat="1" applyFont="1" applyFill="1" applyBorder="1" applyAlignment="1" quotePrefix="1">
      <alignment horizontal="center" vertical="center"/>
    </xf>
    <xf numFmtId="172" fontId="0" fillId="0" borderId="0" xfId="25" applyNumberFormat="1" applyFont="1" applyFill="1" applyAlignment="1">
      <alignment horizontal="center"/>
    </xf>
    <xf numFmtId="172" fontId="0" fillId="0" borderId="6" xfId="25" applyNumberFormat="1" applyFont="1" applyFill="1" applyBorder="1" applyAlignment="1">
      <alignment horizontal="center"/>
    </xf>
    <xf numFmtId="172" fontId="1" fillId="0" borderId="0" xfId="25" applyNumberFormat="1" applyFont="1" applyFill="1" applyAlignment="1">
      <alignment/>
    </xf>
    <xf numFmtId="172" fontId="0" fillId="0" borderId="0" xfId="25" applyNumberFormat="1" applyFont="1" applyFill="1" applyBorder="1" applyAlignment="1">
      <alignment/>
    </xf>
    <xf numFmtId="172" fontId="0" fillId="0" borderId="0" xfId="25" applyNumberFormat="1" applyFont="1" applyFill="1" applyBorder="1" applyAlignment="1">
      <alignment horizontal="center"/>
    </xf>
    <xf numFmtId="172" fontId="0" fillId="0" borderId="5" xfId="25" applyNumberFormat="1" applyFont="1" applyFill="1" applyBorder="1" applyAlignment="1">
      <alignment horizontal="center"/>
    </xf>
    <xf numFmtId="172" fontId="0" fillId="0" borderId="5" xfId="25" applyNumberFormat="1" applyFont="1" applyFill="1" applyBorder="1" applyAlignment="1">
      <alignment/>
    </xf>
    <xf numFmtId="43" fontId="0" fillId="0" borderId="0" xfId="25" applyNumberFormat="1" applyFont="1" applyFill="1" applyAlignment="1">
      <alignment/>
    </xf>
    <xf numFmtId="172" fontId="0" fillId="0" borderId="0" xfId="25" applyNumberFormat="1" applyFont="1" applyFill="1" applyAlignment="1">
      <alignment horizontal="right"/>
    </xf>
    <xf numFmtId="0" fontId="0" fillId="0" borderId="0" xfId="0" applyNumberFormat="1" applyFill="1" applyAlignment="1">
      <alignment horizontal="justify" wrapText="1"/>
    </xf>
    <xf numFmtId="0" fontId="7" fillId="0" borderId="0" xfId="0" applyFont="1" applyFill="1" applyAlignment="1">
      <alignment/>
    </xf>
    <xf numFmtId="41" fontId="0" fillId="0" borderId="6" xfId="0" applyNumberFormat="1" applyFont="1" applyFill="1" applyBorder="1" applyAlignment="1">
      <alignment horizontal="center" vertical="center"/>
    </xf>
    <xf numFmtId="0" fontId="2" fillId="0" borderId="0" xfId="0" applyFont="1" applyFill="1" applyBorder="1" applyAlignment="1">
      <alignment vertical="center"/>
    </xf>
    <xf numFmtId="41" fontId="0" fillId="0" borderId="2" xfId="0" applyNumberFormat="1" applyFont="1" applyFill="1" applyBorder="1" applyAlignment="1">
      <alignment horizontal="center" vertical="center"/>
    </xf>
    <xf numFmtId="41" fontId="0" fillId="0" borderId="4" xfId="0" applyNumberFormat="1" applyFont="1" applyFill="1" applyBorder="1" applyAlignment="1">
      <alignment horizontal="center" vertical="center"/>
    </xf>
    <xf numFmtId="41" fontId="0" fillId="0" borderId="7" xfId="0" applyNumberFormat="1" applyFont="1" applyFill="1" applyBorder="1" applyAlignment="1">
      <alignment horizontal="center" vertical="center"/>
    </xf>
    <xf numFmtId="43" fontId="0" fillId="0" borderId="0" xfId="0" applyNumberFormat="1" applyFont="1" applyFill="1" applyBorder="1" applyAlignment="1">
      <alignment horizontal="center" vertical="center"/>
    </xf>
    <xf numFmtId="0" fontId="0" fillId="0" borderId="0" xfId="0" applyFont="1" applyFill="1" applyAlignment="1">
      <alignment/>
    </xf>
    <xf numFmtId="0" fontId="7" fillId="0" borderId="0" xfId="0" applyFont="1" applyFill="1" applyAlignment="1">
      <alignment/>
    </xf>
    <xf numFmtId="0" fontId="0" fillId="0" borderId="0" xfId="0" applyFill="1" applyAlignment="1">
      <alignment/>
    </xf>
    <xf numFmtId="172" fontId="0" fillId="0" borderId="0" xfId="25" applyNumberFormat="1" applyFont="1" applyFill="1" applyAlignment="1">
      <alignment vertical="top" wrapText="1"/>
    </xf>
    <xf numFmtId="172" fontId="0" fillId="0" borderId="0" xfId="25"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Fill="1" applyAlignment="1" quotePrefix="1">
      <alignment/>
    </xf>
    <xf numFmtId="0" fontId="4" fillId="0" borderId="0" xfId="0" applyFont="1" applyFill="1" applyAlignment="1">
      <alignment/>
    </xf>
    <xf numFmtId="172" fontId="0" fillId="0" borderId="0" xfId="0" applyNumberFormat="1" applyFont="1" applyFill="1" applyAlignment="1">
      <alignment/>
    </xf>
    <xf numFmtId="0" fontId="0" fillId="0" borderId="0" xfId="0" applyFont="1" applyFill="1" applyAlignment="1">
      <alignment horizontal="left" vertical="top"/>
    </xf>
    <xf numFmtId="0" fontId="0" fillId="0" borderId="0" xfId="0" applyFont="1" applyFill="1" applyAlignment="1">
      <alignment horizontal="justify" vertical="top" wrapText="1"/>
    </xf>
    <xf numFmtId="0" fontId="1" fillId="0" borderId="0" xfId="0" applyFont="1" applyFill="1" applyBorder="1" applyAlignment="1">
      <alignment horizontal="center" vertical="top"/>
    </xf>
    <xf numFmtId="0" fontId="11" fillId="0" borderId="0" xfId="0" applyFont="1" applyFill="1" applyBorder="1" applyAlignment="1">
      <alignment horizontal="center" vertical="top"/>
    </xf>
    <xf numFmtId="0" fontId="1" fillId="0" borderId="0" xfId="0" applyFont="1" applyFill="1" applyAlignment="1">
      <alignment horizontal="left" wrapText="1"/>
    </xf>
    <xf numFmtId="0" fontId="0" fillId="0" borderId="0" xfId="0" applyFill="1" applyAlignment="1">
      <alignment horizontal="left" wrapText="1"/>
    </xf>
    <xf numFmtId="0" fontId="11" fillId="0" borderId="0" xfId="0" applyFont="1" applyFill="1" applyBorder="1" applyAlignment="1" quotePrefix="1">
      <alignment horizontal="center" vertical="top"/>
    </xf>
    <xf numFmtId="43" fontId="2" fillId="0" borderId="0" xfId="25" applyFont="1" applyFill="1" applyAlignment="1">
      <alignment horizontal="center"/>
    </xf>
    <xf numFmtId="9" fontId="2" fillId="0" borderId="0" xfId="64" applyFont="1" applyFill="1" applyAlignment="1">
      <alignment horizontal="center"/>
    </xf>
    <xf numFmtId="9" fontId="2" fillId="0" borderId="0" xfId="64" applyFont="1" applyFill="1" applyBorder="1" applyAlignment="1">
      <alignment horizontal="center" vertical="top"/>
    </xf>
    <xf numFmtId="172" fontId="0" fillId="0" borderId="0" xfId="25" applyNumberFormat="1" applyFont="1" applyFill="1" applyAlignment="1">
      <alignment horizontal="center"/>
    </xf>
    <xf numFmtId="43" fontId="0" fillId="0" borderId="0" xfId="25" applyFont="1" applyFill="1" applyAlignment="1">
      <alignment horizontal="center"/>
    </xf>
    <xf numFmtId="172" fontId="0" fillId="0" borderId="4" xfId="25" applyNumberFormat="1" applyFont="1" applyFill="1" applyBorder="1" applyAlignment="1">
      <alignment/>
    </xf>
    <xf numFmtId="172" fontId="0" fillId="0" borderId="6" xfId="25" applyNumberFormat="1" applyFont="1" applyFill="1" applyBorder="1" applyAlignment="1">
      <alignment/>
    </xf>
    <xf numFmtId="0" fontId="0" fillId="0" borderId="6" xfId="0" applyFont="1" applyFill="1" applyBorder="1" applyAlignment="1">
      <alignment vertical="top"/>
    </xf>
    <xf numFmtId="172" fontId="0" fillId="0" borderId="0" xfId="0" applyNumberFormat="1" applyFont="1" applyFill="1" applyAlignment="1">
      <alignment vertical="top"/>
    </xf>
    <xf numFmtId="172" fontId="0" fillId="0" borderId="4" xfId="0" applyNumberFormat="1" applyFont="1" applyFill="1" applyBorder="1" applyAlignment="1">
      <alignment vertical="top"/>
    </xf>
    <xf numFmtId="172" fontId="0" fillId="0" borderId="6" xfId="25" applyNumberFormat="1" applyFont="1" applyFill="1" applyBorder="1" applyAlignment="1">
      <alignment horizontal="center"/>
    </xf>
    <xf numFmtId="43" fontId="0" fillId="0" borderId="0" xfId="25" applyFont="1" applyFill="1" applyBorder="1" applyAlignment="1">
      <alignment horizontal="center"/>
    </xf>
    <xf numFmtId="172" fontId="0" fillId="0" borderId="0" xfId="25" applyNumberFormat="1" applyFont="1" applyFill="1" applyBorder="1" applyAlignment="1">
      <alignment horizontal="center"/>
    </xf>
    <xf numFmtId="172" fontId="0" fillId="0" borderId="0" xfId="0" applyNumberFormat="1" applyFont="1" applyFill="1" applyBorder="1" applyAlignment="1">
      <alignment vertical="top"/>
    </xf>
    <xf numFmtId="15" fontId="0" fillId="0" borderId="0" xfId="0" applyNumberFormat="1" applyFont="1" applyFill="1" applyAlignment="1">
      <alignment/>
    </xf>
    <xf numFmtId="3" fontId="1" fillId="0" borderId="0" xfId="0" applyNumberFormat="1" applyFont="1" applyFill="1" applyAlignment="1">
      <alignment horizontal="center"/>
    </xf>
    <xf numFmtId="3" fontId="0" fillId="0" borderId="0" xfId="0" applyNumberFormat="1" applyFont="1" applyFill="1" applyAlignment="1">
      <alignment/>
    </xf>
    <xf numFmtId="0" fontId="0" fillId="0" borderId="0" xfId="0" applyFill="1" applyBorder="1" applyAlignment="1" quotePrefix="1">
      <alignment/>
    </xf>
    <xf numFmtId="0" fontId="0" fillId="0" borderId="4" xfId="0" applyFont="1" applyFill="1" applyBorder="1" applyAlignment="1">
      <alignment/>
    </xf>
    <xf numFmtId="0" fontId="0" fillId="0" borderId="0" xfId="0" applyFill="1" applyAlignment="1">
      <alignment horizontal="justify" vertical="top" wrapText="1"/>
    </xf>
    <xf numFmtId="0" fontId="0" fillId="0" borderId="0" xfId="0" applyFont="1" applyFill="1" applyBorder="1" applyAlignment="1">
      <alignment horizontal="justify" vertical="top" wrapText="1"/>
    </xf>
    <xf numFmtId="0" fontId="1" fillId="0" borderId="8" xfId="0" applyFont="1" applyFill="1" applyBorder="1" applyAlignment="1">
      <alignment horizontal="center" vertical="top" wrapText="1"/>
    </xf>
    <xf numFmtId="0" fontId="1" fillId="0" borderId="0"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0" xfId="0" applyFont="1" applyFill="1" applyBorder="1" applyAlignment="1">
      <alignment horizontal="center" vertical="top" wrapText="1"/>
    </xf>
    <xf numFmtId="0" fontId="1" fillId="0" borderId="10" xfId="0" applyFont="1" applyFill="1" applyBorder="1" applyAlignment="1">
      <alignment horizontal="center" vertical="top" wrapText="1"/>
    </xf>
    <xf numFmtId="0" fontId="0" fillId="0" borderId="3" xfId="0" applyFont="1" applyFill="1" applyBorder="1" applyAlignment="1">
      <alignment horizontal="justify" vertical="top" wrapText="1"/>
    </xf>
    <xf numFmtId="172" fontId="0" fillId="0" borderId="3" xfId="25" applyNumberFormat="1" applyFont="1" applyFill="1" applyBorder="1" applyAlignment="1">
      <alignment horizontal="justify" vertical="top" wrapText="1"/>
    </xf>
    <xf numFmtId="172" fontId="0" fillId="0" borderId="0" xfId="25" applyNumberFormat="1" applyFont="1" applyFill="1" applyBorder="1" applyAlignment="1">
      <alignment horizontal="justify" vertical="top" wrapText="1"/>
    </xf>
    <xf numFmtId="0" fontId="1" fillId="0" borderId="0" xfId="0" applyFont="1" applyFill="1" applyBorder="1" applyAlignment="1">
      <alignment horizontal="center"/>
    </xf>
    <xf numFmtId="172" fontId="0" fillId="0" borderId="5" xfId="25" applyNumberFormat="1" applyFont="1" applyFill="1" applyBorder="1" applyAlignment="1">
      <alignment horizontal="center"/>
    </xf>
    <xf numFmtId="0" fontId="1" fillId="0" borderId="0" xfId="0" applyFont="1" applyFill="1" applyAlignment="1" quotePrefix="1">
      <alignment horizontal="center" vertical="top"/>
    </xf>
    <xf numFmtId="10" fontId="0" fillId="0" borderId="4" xfId="64" applyNumberFormat="1" applyFont="1" applyFill="1" applyBorder="1" applyAlignment="1">
      <alignment vertical="top"/>
    </xf>
    <xf numFmtId="172" fontId="0" fillId="0" borderId="2" xfId="25" applyNumberFormat="1" applyFont="1" applyFill="1" applyBorder="1" applyAlignment="1">
      <alignment/>
    </xf>
    <xf numFmtId="0" fontId="0" fillId="0" borderId="7" xfId="0" applyFont="1" applyFill="1" applyBorder="1" applyAlignment="1">
      <alignment/>
    </xf>
    <xf numFmtId="172" fontId="0" fillId="0" borderId="5" xfId="0" applyNumberFormat="1" applyFont="1" applyFill="1" applyBorder="1" applyAlignment="1">
      <alignment/>
    </xf>
    <xf numFmtId="0" fontId="1" fillId="0" borderId="0" xfId="0" applyFont="1" applyFill="1" applyAlignment="1">
      <alignment vertical="top" wrapText="1"/>
    </xf>
    <xf numFmtId="0" fontId="0" fillId="0" borderId="0" xfId="0" applyFill="1" applyAlignment="1">
      <alignment wrapText="1"/>
    </xf>
    <xf numFmtId="0" fontId="1" fillId="0" borderId="0" xfId="0" applyFont="1" applyFill="1" applyAlignment="1">
      <alignment horizontal="center" wrapText="1"/>
    </xf>
    <xf numFmtId="0" fontId="0" fillId="0" borderId="0" xfId="0" applyFill="1" applyAlignment="1">
      <alignment horizontal="center"/>
    </xf>
    <xf numFmtId="172" fontId="0" fillId="0" borderId="0" xfId="25" applyNumberFormat="1" applyFill="1" applyAlignment="1">
      <alignment wrapText="1"/>
    </xf>
    <xf numFmtId="171" fontId="1" fillId="0" borderId="5" xfId="0" applyNumberFormat="1" applyFont="1" applyFill="1" applyBorder="1" applyAlignment="1">
      <alignment wrapText="1"/>
    </xf>
    <xf numFmtId="0" fontId="1" fillId="0" borderId="0" xfId="0" applyFont="1" applyFill="1" applyAlignment="1">
      <alignment wrapText="1"/>
    </xf>
    <xf numFmtId="172" fontId="0" fillId="0" borderId="6" xfId="25" applyNumberFormat="1" applyFont="1" applyFill="1" applyBorder="1" applyAlignment="1">
      <alignment horizontal="center" vertical="center"/>
    </xf>
    <xf numFmtId="43" fontId="0" fillId="0" borderId="0" xfId="25" applyNumberFormat="1" applyFont="1" applyFill="1" applyAlignment="1">
      <alignment horizontal="center"/>
    </xf>
    <xf numFmtId="0" fontId="0" fillId="0" borderId="0" xfId="0" applyFont="1" applyFill="1" applyAlignment="1">
      <alignment horizontal="justify"/>
    </xf>
    <xf numFmtId="172" fontId="0" fillId="0" borderId="10" xfId="25" applyNumberFormat="1" applyFont="1" applyFill="1" applyBorder="1" applyAlignment="1">
      <alignment/>
    </xf>
    <xf numFmtId="172" fontId="0" fillId="0" borderId="3" xfId="25" applyNumberFormat="1" applyFont="1" applyFill="1" applyBorder="1" applyAlignment="1">
      <alignment/>
    </xf>
    <xf numFmtId="172" fontId="1" fillId="0" borderId="0" xfId="0" applyNumberFormat="1" applyFont="1" applyBorder="1" applyAlignment="1">
      <alignment horizontal="center" vertical="center"/>
    </xf>
    <xf numFmtId="172" fontId="0" fillId="0" borderId="0" xfId="0" applyNumberFormat="1" applyAlignment="1">
      <alignment wrapText="1"/>
    </xf>
    <xf numFmtId="10" fontId="0" fillId="0" borderId="0" xfId="64" applyNumberFormat="1" applyFont="1" applyFill="1" applyAlignment="1">
      <alignment vertical="top"/>
    </xf>
    <xf numFmtId="172" fontId="28" fillId="0" borderId="0" xfId="25" applyNumberFormat="1" applyFont="1" applyFill="1" applyBorder="1" applyAlignment="1">
      <alignment/>
    </xf>
    <xf numFmtId="172" fontId="28" fillId="0" borderId="0" xfId="25" applyNumberFormat="1" applyFont="1" applyFill="1" applyAlignment="1">
      <alignment/>
    </xf>
    <xf numFmtId="9" fontId="29" fillId="0" borderId="0" xfId="64" applyFont="1" applyFill="1" applyAlignment="1">
      <alignment horizontal="center"/>
    </xf>
    <xf numFmtId="172" fontId="28" fillId="0" borderId="0" xfId="25" applyNumberFormat="1" applyFont="1" applyFill="1" applyAlignment="1">
      <alignment vertical="top"/>
    </xf>
    <xf numFmtId="43" fontId="28" fillId="0" borderId="0" xfId="25" applyFont="1" applyFill="1" applyAlignment="1">
      <alignment vertical="top"/>
    </xf>
    <xf numFmtId="0" fontId="28" fillId="0" borderId="0" xfId="0" applyFont="1" applyFill="1" applyAlignment="1">
      <alignment vertical="top"/>
    </xf>
    <xf numFmtId="172" fontId="28" fillId="0" borderId="0" xfId="25" applyNumberFormat="1" applyFont="1" applyFill="1" applyBorder="1" applyAlignment="1">
      <alignment vertical="top"/>
    </xf>
    <xf numFmtId="43" fontId="28" fillId="0" borderId="0" xfId="25" applyFont="1" applyFill="1" applyBorder="1" applyAlignment="1">
      <alignment vertical="top"/>
    </xf>
    <xf numFmtId="0" fontId="28" fillId="0" borderId="0" xfId="0" applyFont="1" applyFill="1" applyBorder="1" applyAlignment="1">
      <alignment vertical="top"/>
    </xf>
    <xf numFmtId="3" fontId="0" fillId="0" borderId="4" xfId="0" applyNumberFormat="1" applyFont="1" applyFill="1" applyBorder="1" applyAlignment="1">
      <alignment/>
    </xf>
    <xf numFmtId="0" fontId="0" fillId="0" borderId="0" xfId="0" applyFont="1" applyAlignment="1">
      <alignment/>
    </xf>
    <xf numFmtId="172" fontId="0" fillId="0" borderId="5" xfId="25" applyNumberFormat="1" applyFont="1" applyBorder="1" applyAlignment="1">
      <alignment/>
    </xf>
    <xf numFmtId="172" fontId="0" fillId="0" borderId="5" xfId="25" applyNumberFormat="1" applyFont="1" applyBorder="1" applyAlignment="1">
      <alignment horizontal="center"/>
    </xf>
    <xf numFmtId="0" fontId="0" fillId="0" borderId="0" xfId="0" applyFont="1" applyBorder="1" applyAlignment="1">
      <alignment/>
    </xf>
    <xf numFmtId="172" fontId="0" fillId="0" borderId="0" xfId="25" applyNumberFormat="1" applyFont="1" applyBorder="1" applyAlignment="1">
      <alignment/>
    </xf>
    <xf numFmtId="172" fontId="0" fillId="0" borderId="0" xfId="25" applyNumberFormat="1" applyFont="1" applyBorder="1" applyAlignment="1">
      <alignment horizontal="center"/>
    </xf>
    <xf numFmtId="41" fontId="0" fillId="0" borderId="0" xfId="0" applyNumberFormat="1" applyFont="1" applyFill="1" applyBorder="1" applyAlignment="1">
      <alignment horizontal="center" vertical="center"/>
    </xf>
    <xf numFmtId="41" fontId="0" fillId="0" borderId="6" xfId="0" applyNumberFormat="1" applyFont="1" applyFill="1" applyBorder="1" applyAlignment="1">
      <alignment horizontal="center" vertical="center"/>
    </xf>
    <xf numFmtId="41" fontId="0" fillId="0" borderId="2" xfId="0" applyNumberFormat="1" applyFont="1" applyFill="1" applyBorder="1" applyAlignment="1">
      <alignment horizontal="center" vertical="center"/>
    </xf>
    <xf numFmtId="41" fontId="0" fillId="0" borderId="7"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43" fontId="0"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justify" vertical="top"/>
    </xf>
    <xf numFmtId="172" fontId="1" fillId="0" borderId="0" xfId="25" applyNumberFormat="1" applyFont="1" applyFill="1" applyBorder="1" applyAlignment="1">
      <alignment/>
    </xf>
    <xf numFmtId="0" fontId="0" fillId="0" borderId="0" xfId="0" applyFont="1" applyFill="1" applyAlignment="1">
      <alignment horizontal="justify" vertical="top"/>
    </xf>
    <xf numFmtId="0" fontId="0" fillId="0" borderId="0" xfId="0" applyFont="1" applyFill="1" applyAlignment="1">
      <alignment horizontal="right"/>
    </xf>
    <xf numFmtId="0" fontId="0" fillId="0" borderId="5" xfId="0" applyFill="1" applyBorder="1" applyAlignment="1">
      <alignment horizontal="right" wrapText="1"/>
    </xf>
    <xf numFmtId="0" fontId="0" fillId="0" borderId="0" xfId="0" applyFill="1" applyAlignment="1">
      <alignment horizontal="right" wrapText="1"/>
    </xf>
    <xf numFmtId="172" fontId="0" fillId="0" borderId="0" xfId="0" applyNumberFormat="1" applyFont="1" applyFill="1" applyBorder="1" applyAlignment="1">
      <alignment/>
    </xf>
    <xf numFmtId="0" fontId="0" fillId="0" borderId="0" xfId="0" applyFill="1" applyBorder="1" applyAlignment="1">
      <alignment horizontal="right" wrapText="1"/>
    </xf>
    <xf numFmtId="172" fontId="0" fillId="0" borderId="0" xfId="25" applyNumberFormat="1" applyFont="1" applyFill="1" applyAlignment="1">
      <alignment horizontal="right"/>
    </xf>
    <xf numFmtId="172" fontId="0" fillId="0" borderId="0" xfId="25" applyNumberFormat="1" applyFont="1" applyFill="1" applyAlignment="1">
      <alignment/>
    </xf>
    <xf numFmtId="0" fontId="1" fillId="0" borderId="0" xfId="0" applyFont="1" applyFill="1" applyAlignment="1" quotePrefix="1">
      <alignment horizontal="center"/>
    </xf>
    <xf numFmtId="0" fontId="1" fillId="0" borderId="6" xfId="0" applyFont="1" applyFill="1" applyBorder="1" applyAlignment="1">
      <alignment horizontal="center" vertical="center"/>
    </xf>
    <xf numFmtId="0" fontId="0" fillId="0" borderId="0" xfId="0" applyAlignment="1">
      <alignment horizontal="justify" vertical="top"/>
    </xf>
    <xf numFmtId="0" fontId="27" fillId="5" borderId="0" xfId="0" applyFont="1" applyFill="1" applyAlignment="1">
      <alignment/>
    </xf>
    <xf numFmtId="0" fontId="0" fillId="0" borderId="7" xfId="0" applyFont="1" applyFill="1" applyBorder="1"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25" applyNumberFormat="1" applyFont="1" applyFill="1" applyBorder="1" applyAlignment="1">
      <alignment/>
    </xf>
    <xf numFmtId="0" fontId="2" fillId="0" borderId="0" xfId="0" applyFont="1" applyFill="1" applyAlignment="1">
      <alignment/>
    </xf>
    <xf numFmtId="0" fontId="27" fillId="0" borderId="0" xfId="0" applyFont="1" applyFill="1" applyAlignment="1">
      <alignment horizontal="justify" vertical="top"/>
    </xf>
    <xf numFmtId="0" fontId="0" fillId="0" borderId="0" xfId="0" applyFont="1" applyFill="1" applyAlignment="1">
      <alignment horizontal="right" vertical="top"/>
    </xf>
    <xf numFmtId="0" fontId="0" fillId="0"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0"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ont="1" applyFill="1" applyAlignment="1">
      <alignment/>
    </xf>
    <xf numFmtId="0" fontId="1" fillId="0" borderId="0" xfId="0" applyFont="1" applyFill="1" applyBorder="1" applyAlignment="1">
      <alignment horizontal="center" vertical="center"/>
    </xf>
    <xf numFmtId="0" fontId="0" fillId="0" borderId="0" xfId="0" applyFont="1" applyFill="1" applyAlignment="1">
      <alignment horizontal="justify"/>
    </xf>
    <xf numFmtId="0" fontId="0" fillId="0" borderId="0" xfId="0" applyFont="1" applyFill="1" applyAlignment="1">
      <alignment horizontal="left"/>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horizontal="left"/>
    </xf>
    <xf numFmtId="0" fontId="2" fillId="0" borderId="0" xfId="0" applyFont="1" applyFill="1" applyAlignment="1">
      <alignment horizontal="left"/>
    </xf>
    <xf numFmtId="0" fontId="0" fillId="0" borderId="0" xfId="0" applyFont="1" applyAlignment="1">
      <alignment horizontal="justify"/>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0" fillId="0" borderId="0" xfId="0"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justify" vertical="top"/>
    </xf>
    <xf numFmtId="0" fontId="0" fillId="0" borderId="0" xfId="0" applyFont="1" applyFill="1" applyAlignment="1">
      <alignment horizontal="justify" vertical="top" wrapText="1"/>
    </xf>
    <xf numFmtId="0" fontId="1" fillId="0" borderId="0" xfId="0" applyFont="1" applyFill="1" applyAlignment="1">
      <alignment horizontal="justify" vertical="top"/>
    </xf>
    <xf numFmtId="0" fontId="0" fillId="0" borderId="0" xfId="0" applyFont="1" applyFill="1" applyAlignment="1">
      <alignment horizontal="left" vertical="top"/>
    </xf>
    <xf numFmtId="0" fontId="0" fillId="0" borderId="0" xfId="0" applyFont="1" applyFill="1" applyAlignment="1">
      <alignment vertical="top" wrapText="1"/>
    </xf>
    <xf numFmtId="193" fontId="0" fillId="0" borderId="0" xfId="0" applyNumberFormat="1" applyFont="1" applyFill="1" applyAlignment="1">
      <alignment horizontal="left"/>
    </xf>
    <xf numFmtId="0" fontId="1" fillId="0" borderId="0" xfId="0" applyFont="1" applyFill="1" applyAlignment="1">
      <alignment horizontal="left" wrapText="1"/>
    </xf>
    <xf numFmtId="0" fontId="0" fillId="0" borderId="0" xfId="0" applyFill="1" applyAlignment="1">
      <alignment horizontal="left" wrapText="1"/>
    </xf>
    <xf numFmtId="0" fontId="2" fillId="0" borderId="0" xfId="0" applyFont="1" applyFill="1" applyAlignment="1">
      <alignment horizontal="justify" vertical="top"/>
    </xf>
  </cellXfs>
  <cellStyles count="75">
    <cellStyle name="Normal" xfId="0"/>
    <cellStyle name="RowLevel_0" xfId="1"/>
    <cellStyle name="=C:\WINDOWS\SYSTEM32\COMMAND.COM" xfId="15"/>
    <cellStyle name="•W_laroux"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xfId="25"/>
    <cellStyle name="Comma [0]" xfId="26"/>
    <cellStyle name="Comma [00]" xfId="27"/>
    <cellStyle name="comma zerodec" xfId="28"/>
    <cellStyle name="Comma0" xfId="29"/>
    <cellStyle name="Currency" xfId="30"/>
    <cellStyle name="Currency [0]" xfId="31"/>
    <cellStyle name="Currency [00]" xfId="32"/>
    <cellStyle name="Currency0" xfId="33"/>
    <cellStyle name="Currency1" xfId="34"/>
    <cellStyle name="Date" xfId="35"/>
    <cellStyle name="Date Short" xfId="36"/>
    <cellStyle name="Date_Book1" xfId="37"/>
    <cellStyle name="Dollar (zero dec)" xfId="38"/>
    <cellStyle name="Enter Currency (0)" xfId="39"/>
    <cellStyle name="Enter Currency (2)" xfId="40"/>
    <cellStyle name="Enter Units (0)" xfId="41"/>
    <cellStyle name="Enter Units (1)" xfId="42"/>
    <cellStyle name="Enter Units (2)" xfId="43"/>
    <cellStyle name="Fixed" xfId="44"/>
    <cellStyle name="Followed Hyperlink" xfId="45"/>
    <cellStyle name="Grey" xfId="46"/>
    <cellStyle name="Header1" xfId="47"/>
    <cellStyle name="Header2" xfId="48"/>
    <cellStyle name="Heading 1" xfId="49"/>
    <cellStyle name="Heading 2" xfId="50"/>
    <cellStyle name="HEADING1" xfId="51"/>
    <cellStyle name="HEADING2" xfId="52"/>
    <cellStyle name="Hyperlink" xfId="53"/>
    <cellStyle name="Input [yellow]" xfId="54"/>
    <cellStyle name="Link Currency (0)" xfId="55"/>
    <cellStyle name="Link Currency (2)" xfId="56"/>
    <cellStyle name="Link Units (0)" xfId="57"/>
    <cellStyle name="Link Units (1)" xfId="58"/>
    <cellStyle name="Link Units (2)" xfId="59"/>
    <cellStyle name="NONE" xfId="60"/>
    <cellStyle name="Normal - Style1" xfId="61"/>
    <cellStyle name="Œ…‹æØ‚è [0.00]_laroux" xfId="62"/>
    <cellStyle name="Œ…‹æØ‚è_laroux" xfId="63"/>
    <cellStyle name="Percent" xfId="64"/>
    <cellStyle name="Percent [0]" xfId="65"/>
    <cellStyle name="Percent [00]" xfId="66"/>
    <cellStyle name="Percent [2]" xfId="67"/>
    <cellStyle name="PrePop Currency (0)" xfId="68"/>
    <cellStyle name="PrePop Currency (2)" xfId="69"/>
    <cellStyle name="PrePop Units (0)" xfId="70"/>
    <cellStyle name="PrePop Units (1)" xfId="71"/>
    <cellStyle name="PrePop Units (2)" xfId="72"/>
    <cellStyle name="Text Indent A" xfId="73"/>
    <cellStyle name="Text Indent B" xfId="74"/>
    <cellStyle name="Text Indent C" xfId="75"/>
    <cellStyle name="Total" xfId="76"/>
    <cellStyle name="똿뗦먛귟 [0.00]_PRODUCT DETAIL Q1" xfId="77"/>
    <cellStyle name="똿뗦먛귟_PRODUCT DETAIL Q1" xfId="78"/>
    <cellStyle name="믅됞 [0.00]_PRODUCT DETAIL Q1" xfId="79"/>
    <cellStyle name="믅됞_PRODUCT DETAIL Q1" xfId="80"/>
    <cellStyle name="백분율_HOBONG" xfId="81"/>
    <cellStyle name="뷭?_BOOKSHIP" xfId="82"/>
    <cellStyle name="콤마 [0]_1202" xfId="83"/>
    <cellStyle name="콤마_1202" xfId="84"/>
    <cellStyle name="통화 [0]_1202" xfId="85"/>
    <cellStyle name="통화_1202" xfId="86"/>
    <cellStyle name="표준_(정보부문)월별인원계획" xfId="8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178</xdr:row>
      <xdr:rowOff>0</xdr:rowOff>
    </xdr:from>
    <xdr:to>
      <xdr:col>9</xdr:col>
      <xdr:colOff>752475</xdr:colOff>
      <xdr:row>183</xdr:row>
      <xdr:rowOff>0</xdr:rowOff>
    </xdr:to>
    <xdr:sp>
      <xdr:nvSpPr>
        <xdr:cNvPr id="1" name="TextBox 1"/>
        <xdr:cNvSpPr txBox="1">
          <a:spLocks noChangeArrowheads="1"/>
        </xdr:cNvSpPr>
      </xdr:nvSpPr>
      <xdr:spPr>
        <a:xfrm>
          <a:off x="266700" y="30308550"/>
          <a:ext cx="7086600" cy="809625"/>
        </a:xfrm>
        <a:prstGeom prst="rect">
          <a:avLst/>
        </a:prstGeom>
        <a:solidFill>
          <a:srgbClr val="FFFFFF"/>
        </a:solidFill>
        <a:ln w="9525" cmpd="sng">
          <a:noFill/>
        </a:ln>
      </xdr:spPr>
      <xdr:txBody>
        <a:bodyPr vertOverflow="clip" wrap="square"/>
        <a:p>
          <a:pPr algn="l">
            <a:defRPr/>
          </a:pPr>
          <a:r>
            <a:rPr lang="en-US" cap="none" sz="1000" b="0" i="0" u="none" baseline="0">
              <a:latin typeface="Arial Narrow"/>
              <a:ea typeface="Arial Narrow"/>
              <a:cs typeface="Arial Narrow"/>
            </a:rPr>
            <a:t># The companies in which Datuk Yeat Sew Chuong and Wong Seng Tong are the common directors of INSBIO and Bio Agro Products Sdn Bhd.
## The companies in which Datuk Yeat Sew Chuong, Wong Seng Tong and Wong Kin Nam are the common directors of INSBIO and IBG Manufacturing Sdn Bhd.
* The company in which Datuk Yeat Sew Chuong, Wong Seng Tong and Khoo Keat are the common directors of INSBIO and INS Holdings Berhad.</a:t>
          </a:r>
        </a:p>
      </xdr:txBody>
    </xdr:sp>
    <xdr:clientData/>
  </xdr:twoCellAnchor>
  <xdr:twoCellAnchor>
    <xdr:from>
      <xdr:col>2</xdr:col>
      <xdr:colOff>9525</xdr:colOff>
      <xdr:row>285</xdr:row>
      <xdr:rowOff>9525</xdr:rowOff>
    </xdr:from>
    <xdr:to>
      <xdr:col>9</xdr:col>
      <xdr:colOff>1019175</xdr:colOff>
      <xdr:row>289</xdr:row>
      <xdr:rowOff>0</xdr:rowOff>
    </xdr:to>
    <xdr:sp>
      <xdr:nvSpPr>
        <xdr:cNvPr id="2" name="TextBox 2"/>
        <xdr:cNvSpPr txBox="1">
          <a:spLocks noChangeArrowheads="1"/>
        </xdr:cNvSpPr>
      </xdr:nvSpPr>
      <xdr:spPr>
        <a:xfrm>
          <a:off x="438150" y="48291750"/>
          <a:ext cx="7181850" cy="714375"/>
        </a:xfrm>
        <a:prstGeom prst="rect">
          <a:avLst/>
        </a:prstGeom>
        <a:solidFill>
          <a:srgbClr val="FFFFFF"/>
        </a:solidFill>
        <a:ln w="9525" cmpd="sng">
          <a:noFill/>
        </a:ln>
      </xdr:spPr>
      <xdr:txBody>
        <a:bodyPr vertOverflow="clip" wrap="square"/>
        <a:p>
          <a:pPr algn="just">
            <a:defRPr/>
          </a:pPr>
          <a:r>
            <a:rPr lang="en-US" cap="none" sz="1000" b="0" i="0" u="none" baseline="0">
              <a:latin typeface="Arial Narrow"/>
              <a:ea typeface="Arial Narrow"/>
              <a:cs typeface="Arial Narrow"/>
            </a:rPr>
            <a:t>The listing expenses were under-estimated by approximately RM183,000 and the shortfall was credited from working capital. 
On 16 January 2006, the Securities Commission had approved the reallocation of RM6 million from the unutilised proceeds for research and development 
(“R&amp;D”) centre and manufacturing plant to working capital (RM4 million) and repayment of hire purchase facilities (RM2 million) respectively.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oh\Local%20Settings\Temporary%20Internet%20Files\OLKC\MSOffice\Excel\XL97\FA\FA3006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99"/>
  <sheetViews>
    <sheetView workbookViewId="0" topLeftCell="A1">
      <selection activeCell="E20" sqref="E20"/>
    </sheetView>
  </sheetViews>
  <sheetFormatPr defaultColWidth="9.33203125" defaultRowHeight="12.75"/>
  <cols>
    <col min="1" max="1" width="5.5" style="17" customWidth="1"/>
    <col min="2" max="3" width="3.83203125" style="17" customWidth="1"/>
    <col min="4" max="4" width="22.33203125" style="17" customWidth="1"/>
    <col min="5" max="5" width="18.5" style="17" customWidth="1"/>
    <col min="6" max="6" width="1.83203125" style="17" customWidth="1"/>
    <col min="7" max="7" width="18.5" style="17" customWidth="1"/>
    <col min="8" max="8" width="1.83203125" style="17" customWidth="1"/>
    <col min="9" max="9" width="18.5" style="17" customWidth="1"/>
    <col min="10" max="10" width="1.83203125" style="17" customWidth="1"/>
    <col min="11" max="11" width="19.33203125" style="17" customWidth="1"/>
    <col min="12" max="12" width="5.5" style="17" customWidth="1"/>
    <col min="13" max="16384" width="9.33203125" style="17" customWidth="1"/>
  </cols>
  <sheetData>
    <row r="1" spans="1:11" ht="19.5" customHeight="1">
      <c r="A1" s="198" t="s">
        <v>100</v>
      </c>
      <c r="B1" s="198"/>
      <c r="C1" s="198"/>
      <c r="D1" s="198"/>
      <c r="E1" s="198"/>
      <c r="F1" s="198"/>
      <c r="G1" s="198"/>
      <c r="H1" s="198"/>
      <c r="I1" s="198"/>
      <c r="J1" s="198"/>
      <c r="K1" s="198"/>
    </row>
    <row r="2" spans="1:11" ht="9.75" customHeight="1">
      <c r="A2" s="199" t="s">
        <v>101</v>
      </c>
      <c r="B2" s="199"/>
      <c r="C2" s="199"/>
      <c r="D2" s="199"/>
      <c r="E2" s="199"/>
      <c r="F2" s="199"/>
      <c r="G2" s="199"/>
      <c r="H2" s="199"/>
      <c r="I2" s="199"/>
      <c r="J2" s="199"/>
      <c r="K2" s="199"/>
    </row>
    <row r="3" spans="1:11" s="59" customFormat="1" ht="9.75" customHeight="1">
      <c r="A3" s="200" t="s">
        <v>24</v>
      </c>
      <c r="B3" s="200"/>
      <c r="C3" s="200"/>
      <c r="D3" s="200"/>
      <c r="E3" s="200"/>
      <c r="F3" s="200"/>
      <c r="G3" s="200"/>
      <c r="H3" s="200"/>
      <c r="I3" s="200"/>
      <c r="J3" s="200"/>
      <c r="K3" s="200"/>
    </row>
    <row r="4" spans="1:11" ht="15.75" customHeight="1">
      <c r="A4" s="202" t="s">
        <v>322</v>
      </c>
      <c r="B4" s="203"/>
      <c r="C4" s="203"/>
      <c r="D4" s="203"/>
      <c r="E4" s="203"/>
      <c r="F4" s="203"/>
      <c r="G4" s="203"/>
      <c r="H4" s="203"/>
      <c r="I4" s="203"/>
      <c r="J4" s="203"/>
      <c r="K4" s="203"/>
    </row>
    <row r="5" spans="1:11" ht="15" customHeight="1">
      <c r="A5" s="4"/>
      <c r="B5" s="4"/>
      <c r="C5" s="4"/>
      <c r="D5" s="4"/>
      <c r="E5" s="4"/>
      <c r="F5" s="4"/>
      <c r="G5" s="4"/>
      <c r="H5" s="4"/>
      <c r="I5" s="4"/>
      <c r="J5" s="4"/>
      <c r="K5" s="4"/>
    </row>
    <row r="6" spans="1:11" ht="19.5" customHeight="1">
      <c r="A6" s="202" t="s">
        <v>303</v>
      </c>
      <c r="B6" s="203"/>
      <c r="C6" s="203"/>
      <c r="D6" s="203"/>
      <c r="E6" s="203"/>
      <c r="F6" s="203"/>
      <c r="G6" s="203"/>
      <c r="H6" s="203"/>
      <c r="I6" s="203"/>
      <c r="J6" s="203"/>
      <c r="K6" s="203"/>
    </row>
    <row r="7" spans="1:11" ht="18.75" customHeight="1">
      <c r="A7" s="61"/>
      <c r="B7" s="52"/>
      <c r="C7" s="52"/>
      <c r="D7" s="52"/>
      <c r="E7" s="52"/>
      <c r="F7" s="52"/>
      <c r="G7" s="52"/>
      <c r="H7" s="52"/>
      <c r="I7" s="52"/>
      <c r="J7" s="52"/>
      <c r="K7" s="52"/>
    </row>
    <row r="8" spans="1:11" ht="15" customHeight="1">
      <c r="A8" s="62"/>
      <c r="B8" s="62"/>
      <c r="C8" s="63"/>
      <c r="D8" s="63"/>
      <c r="E8" s="204" t="s">
        <v>18</v>
      </c>
      <c r="F8" s="204"/>
      <c r="G8" s="204"/>
      <c r="H8" s="64"/>
      <c r="I8" s="204" t="s">
        <v>19</v>
      </c>
      <c r="J8" s="204"/>
      <c r="K8" s="204"/>
    </row>
    <row r="9" spans="1:11" ht="48" customHeight="1">
      <c r="A9" s="62"/>
      <c r="B9" s="62"/>
      <c r="C9" s="63"/>
      <c r="D9" s="63"/>
      <c r="E9" s="65" t="s">
        <v>13</v>
      </c>
      <c r="F9" s="65"/>
      <c r="G9" s="65" t="s">
        <v>28</v>
      </c>
      <c r="H9" s="65"/>
      <c r="I9" s="65" t="s">
        <v>198</v>
      </c>
      <c r="J9" s="65"/>
      <c r="K9" s="65" t="s">
        <v>23</v>
      </c>
    </row>
    <row r="10" spans="1:11" ht="15" customHeight="1">
      <c r="A10" s="62"/>
      <c r="B10" s="62"/>
      <c r="C10" s="63"/>
      <c r="D10" s="63"/>
      <c r="E10" s="66" t="s">
        <v>304</v>
      </c>
      <c r="F10" s="67"/>
      <c r="G10" s="66" t="s">
        <v>305</v>
      </c>
      <c r="H10" s="67"/>
      <c r="I10" s="66" t="s">
        <v>304</v>
      </c>
      <c r="J10" s="67"/>
      <c r="K10" s="66" t="s">
        <v>305</v>
      </c>
    </row>
    <row r="11" spans="1:11" ht="15" customHeight="1">
      <c r="A11" s="62"/>
      <c r="B11" s="62"/>
      <c r="C11" s="63"/>
      <c r="D11" s="63"/>
      <c r="E11" s="64" t="s">
        <v>142</v>
      </c>
      <c r="F11" s="64"/>
      <c r="G11" s="64" t="s">
        <v>142</v>
      </c>
      <c r="H11" s="64"/>
      <c r="I11" s="64" t="s">
        <v>142</v>
      </c>
      <c r="J11" s="64"/>
      <c r="K11" s="64" t="s">
        <v>142</v>
      </c>
    </row>
    <row r="13" spans="1:11" ht="12.75">
      <c r="A13" s="17" t="s">
        <v>29</v>
      </c>
      <c r="E13" s="44">
        <v>7743</v>
      </c>
      <c r="G13" s="68">
        <v>9785</v>
      </c>
      <c r="I13" s="44">
        <v>14090</v>
      </c>
      <c r="K13" s="68">
        <v>15059</v>
      </c>
    </row>
    <row r="14" spans="5:11" ht="12.75">
      <c r="E14" s="44"/>
      <c r="G14" s="44"/>
      <c r="I14" s="44"/>
      <c r="K14" s="44"/>
    </row>
    <row r="15" spans="1:11" ht="12.75">
      <c r="A15" s="17" t="s">
        <v>244</v>
      </c>
      <c r="E15" s="54">
        <v>-4210</v>
      </c>
      <c r="G15" s="69">
        <f>-4625</f>
        <v>-4625</v>
      </c>
      <c r="I15" s="54">
        <v>-7561</v>
      </c>
      <c r="K15" s="69">
        <v>-7420</v>
      </c>
    </row>
    <row r="16" spans="5:11" ht="12.75">
      <c r="E16" s="44"/>
      <c r="G16" s="44"/>
      <c r="I16" s="44"/>
      <c r="K16" s="44"/>
    </row>
    <row r="17" spans="1:11" ht="12.75">
      <c r="A17" s="30" t="s">
        <v>245</v>
      </c>
      <c r="E17" s="70">
        <f>SUM(E13:E15)</f>
        <v>3533</v>
      </c>
      <c r="G17" s="70">
        <f>SUM(G13:G15)</f>
        <v>5160</v>
      </c>
      <c r="I17" s="70">
        <f>SUM(I13:I15)</f>
        <v>6529</v>
      </c>
      <c r="K17" s="70">
        <f>SUM(K13:K15)</f>
        <v>7639</v>
      </c>
    </row>
    <row r="18" spans="5:11" ht="12.75">
      <c r="E18" s="71"/>
      <c r="F18" s="59"/>
      <c r="G18" s="71"/>
      <c r="H18" s="59"/>
      <c r="I18" s="71"/>
      <c r="J18" s="59"/>
      <c r="K18" s="71"/>
    </row>
    <row r="19" spans="1:11" ht="12.75">
      <c r="A19" s="17" t="s">
        <v>32</v>
      </c>
      <c r="E19" s="71">
        <v>96</v>
      </c>
      <c r="F19" s="59"/>
      <c r="G19" s="72">
        <v>92</v>
      </c>
      <c r="H19" s="59"/>
      <c r="I19" s="71">
        <v>280</v>
      </c>
      <c r="J19" s="59"/>
      <c r="K19" s="72">
        <v>188</v>
      </c>
    </row>
    <row r="20" spans="5:11" ht="12.75">
      <c r="E20" s="44"/>
      <c r="G20" s="68"/>
      <c r="H20" s="59"/>
      <c r="I20" s="44"/>
      <c r="K20" s="44"/>
    </row>
    <row r="21" spans="1:11" ht="12.75">
      <c r="A21" s="17" t="s">
        <v>246</v>
      </c>
      <c r="E21" s="44">
        <v>-1101</v>
      </c>
      <c r="G21" s="68">
        <f>-681+378</f>
        <v>-303</v>
      </c>
      <c r="H21" s="59"/>
      <c r="I21" s="44">
        <v>-1718</v>
      </c>
      <c r="K21" s="72">
        <v>-681</v>
      </c>
    </row>
    <row r="22" spans="5:11" ht="12.75">
      <c r="E22" s="44"/>
      <c r="G22" s="44"/>
      <c r="H22" s="59"/>
      <c r="I22" s="44"/>
      <c r="K22" s="44"/>
    </row>
    <row r="23" spans="1:11" ht="12.75">
      <c r="A23" s="17" t="s">
        <v>247</v>
      </c>
      <c r="E23" s="44">
        <v>-1745</v>
      </c>
      <c r="G23" s="68">
        <f>-2488+1173</f>
        <v>-1315</v>
      </c>
      <c r="H23" s="59"/>
      <c r="I23" s="44">
        <v>-3747</v>
      </c>
      <c r="K23" s="72">
        <v>-2488</v>
      </c>
    </row>
    <row r="24" spans="5:11" ht="12.75">
      <c r="E24" s="71"/>
      <c r="F24" s="59"/>
      <c r="G24" s="71"/>
      <c r="H24" s="59"/>
      <c r="I24" s="71"/>
      <c r="J24" s="59"/>
      <c r="K24" s="71"/>
    </row>
    <row r="25" spans="1:11" ht="12.75">
      <c r="A25" s="17" t="s">
        <v>248</v>
      </c>
      <c r="E25" s="71">
        <v>-393</v>
      </c>
      <c r="F25" s="59"/>
      <c r="G25" s="72">
        <f>-427+191</f>
        <v>-236</v>
      </c>
      <c r="H25" s="59"/>
      <c r="I25" s="71">
        <v>-686</v>
      </c>
      <c r="J25" s="59"/>
      <c r="K25" s="72">
        <v>-427</v>
      </c>
    </row>
    <row r="26" spans="5:11" ht="12.75">
      <c r="E26" s="44"/>
      <c r="G26" s="44"/>
      <c r="H26" s="59"/>
      <c r="I26" s="44"/>
      <c r="K26" s="44"/>
    </row>
    <row r="27" spans="1:11" ht="12.75">
      <c r="A27" s="17" t="s">
        <v>213</v>
      </c>
      <c r="E27" s="54">
        <v>-151</v>
      </c>
      <c r="G27" s="69">
        <v>-59</v>
      </c>
      <c r="H27" s="59"/>
      <c r="I27" s="54">
        <v>-305</v>
      </c>
      <c r="K27" s="69">
        <v>-115</v>
      </c>
    </row>
    <row r="28" spans="5:11" ht="12.75">
      <c r="E28" s="44"/>
      <c r="G28" s="44"/>
      <c r="H28" s="59"/>
      <c r="I28" s="44"/>
      <c r="K28" s="44"/>
    </row>
    <row r="29" spans="1:11" ht="12.75">
      <c r="A29" s="30" t="s">
        <v>95</v>
      </c>
      <c r="E29" s="70">
        <f>SUM(E17:E27)</f>
        <v>239</v>
      </c>
      <c r="G29" s="70">
        <f>SUM(G17:G27)</f>
        <v>3339</v>
      </c>
      <c r="H29" s="59"/>
      <c r="I29" s="70">
        <f>SUM(I17:I27)</f>
        <v>353</v>
      </c>
      <c r="K29" s="70">
        <f>SUM(K17:K27)</f>
        <v>4116</v>
      </c>
    </row>
    <row r="30" spans="5:11" ht="12.75">
      <c r="E30" s="44"/>
      <c r="G30" s="44"/>
      <c r="H30" s="59"/>
      <c r="I30" s="44"/>
      <c r="K30" s="44"/>
    </row>
    <row r="31" spans="1:11" ht="12.75">
      <c r="A31" s="17" t="s">
        <v>22</v>
      </c>
      <c r="E31" s="54">
        <v>-74</v>
      </c>
      <c r="G31" s="69">
        <v>-624</v>
      </c>
      <c r="H31" s="59"/>
      <c r="I31" s="54">
        <v>-162</v>
      </c>
      <c r="K31" s="69">
        <v>-690</v>
      </c>
    </row>
    <row r="32" spans="5:11" ht="12.75">
      <c r="E32" s="44"/>
      <c r="G32" s="44"/>
      <c r="H32" s="59"/>
      <c r="I32" s="44"/>
      <c r="K32" s="44"/>
    </row>
    <row r="33" spans="5:11" ht="12.75">
      <c r="E33" s="44"/>
      <c r="G33" s="44"/>
      <c r="H33" s="59"/>
      <c r="I33" s="44"/>
      <c r="K33" s="44"/>
    </row>
    <row r="34" spans="1:11" ht="12.75">
      <c r="A34" s="30" t="s">
        <v>214</v>
      </c>
      <c r="E34" s="177">
        <f>+SUM(E29:E31)</f>
        <v>165</v>
      </c>
      <c r="F34" s="59"/>
      <c r="G34" s="177">
        <f>+SUM(G29:G31)</f>
        <v>2715</v>
      </c>
      <c r="H34" s="59"/>
      <c r="I34" s="177">
        <f>+SUM(I29:I31)</f>
        <v>191</v>
      </c>
      <c r="J34" s="59"/>
      <c r="K34" s="72">
        <f>K31+K29</f>
        <v>3426</v>
      </c>
    </row>
    <row r="35" spans="5:11" ht="12.75">
      <c r="E35" s="71"/>
      <c r="F35" s="59"/>
      <c r="G35" s="72"/>
      <c r="H35" s="59"/>
      <c r="I35" s="71"/>
      <c r="J35" s="59"/>
      <c r="K35" s="72"/>
    </row>
    <row r="36" spans="1:11" ht="12.75">
      <c r="A36" s="17" t="s">
        <v>332</v>
      </c>
      <c r="E36" s="54">
        <v>0</v>
      </c>
      <c r="F36" s="59"/>
      <c r="G36" s="69">
        <v>0</v>
      </c>
      <c r="H36" s="59"/>
      <c r="I36" s="54">
        <v>0</v>
      </c>
      <c r="J36" s="59"/>
      <c r="K36" s="69">
        <v>-711</v>
      </c>
    </row>
    <row r="37" spans="5:11" ht="12.75">
      <c r="E37" s="71"/>
      <c r="F37" s="59"/>
      <c r="G37" s="72"/>
      <c r="H37" s="59"/>
      <c r="I37" s="71"/>
      <c r="J37" s="59"/>
      <c r="K37" s="72"/>
    </row>
    <row r="38" spans="1:11" s="162" customFormat="1" ht="13.5" thickBot="1">
      <c r="A38" s="162" t="s">
        <v>333</v>
      </c>
      <c r="E38" s="163">
        <f>+E32+E34</f>
        <v>165</v>
      </c>
      <c r="G38" s="164">
        <f>G34</f>
        <v>2715</v>
      </c>
      <c r="H38" s="165"/>
      <c r="I38" s="163">
        <f>+I32+I34</f>
        <v>191</v>
      </c>
      <c r="K38" s="164">
        <f>K36+K34</f>
        <v>2715</v>
      </c>
    </row>
    <row r="39" spans="5:11" s="162" customFormat="1" ht="13.5" thickTop="1">
      <c r="E39" s="166"/>
      <c r="G39" s="167"/>
      <c r="H39" s="165"/>
      <c r="I39" s="166"/>
      <c r="K39" s="167"/>
    </row>
    <row r="40" spans="5:11" ht="12.75">
      <c r="E40" s="71"/>
      <c r="F40" s="59"/>
      <c r="G40" s="72"/>
      <c r="H40" s="59"/>
      <c r="I40" s="71"/>
      <c r="J40" s="59"/>
      <c r="K40" s="72"/>
    </row>
    <row r="41" spans="1:10" ht="12.75">
      <c r="A41" s="17" t="s">
        <v>338</v>
      </c>
      <c r="F41" s="59"/>
      <c r="H41" s="59"/>
      <c r="J41" s="59"/>
    </row>
    <row r="42" spans="1:11" ht="12.75">
      <c r="A42" s="53" t="s">
        <v>293</v>
      </c>
      <c r="E42" s="71">
        <f>E34</f>
        <v>165</v>
      </c>
      <c r="G42" s="72">
        <f>G34</f>
        <v>2715</v>
      </c>
      <c r="H42" s="59"/>
      <c r="I42" s="71">
        <f>I34</f>
        <v>191</v>
      </c>
      <c r="K42" s="72">
        <f>K38</f>
        <v>2715</v>
      </c>
    </row>
    <row r="43" spans="1:11" ht="13.5" thickBot="1">
      <c r="A43" s="53" t="s">
        <v>294</v>
      </c>
      <c r="E43" s="74">
        <v>0</v>
      </c>
      <c r="G43" s="73">
        <v>0</v>
      </c>
      <c r="H43" s="59"/>
      <c r="I43" s="74">
        <v>0</v>
      </c>
      <c r="K43" s="73">
        <v>0</v>
      </c>
    </row>
    <row r="44" ht="13.5" thickTop="1">
      <c r="H44" s="59"/>
    </row>
    <row r="45" spans="1:8" ht="12.75">
      <c r="A45" s="17" t="s">
        <v>295</v>
      </c>
      <c r="H45" s="59"/>
    </row>
    <row r="46" spans="1:11" ht="12.75">
      <c r="A46" s="17" t="s">
        <v>20</v>
      </c>
      <c r="B46" s="17" t="s">
        <v>30</v>
      </c>
      <c r="E46" s="75">
        <f>+Notes!G421</f>
        <v>0.057555462536626203</v>
      </c>
      <c r="G46" s="145">
        <v>1.34</v>
      </c>
      <c r="H46" s="59"/>
      <c r="I46" s="75">
        <f>+Notes!I421</f>
        <v>0.06662480814845821</v>
      </c>
      <c r="K46" s="145">
        <v>2.66</v>
      </c>
    </row>
    <row r="47" ht="12.75">
      <c r="H47" s="59"/>
    </row>
    <row r="48" spans="1:11" ht="12.75">
      <c r="A48" s="17" t="s">
        <v>21</v>
      </c>
      <c r="B48" s="17" t="s">
        <v>31</v>
      </c>
      <c r="E48" s="76" t="s">
        <v>94</v>
      </c>
      <c r="G48" s="76" t="s">
        <v>94</v>
      </c>
      <c r="H48" s="179"/>
      <c r="I48" s="76" t="s">
        <v>94</v>
      </c>
      <c r="J48" s="179"/>
      <c r="K48" s="76" t="s">
        <v>94</v>
      </c>
    </row>
    <row r="51" spans="1:11" ht="12.75">
      <c r="A51" s="77"/>
      <c r="B51" s="77"/>
      <c r="C51" s="77"/>
      <c r="D51" s="77"/>
      <c r="E51" s="77"/>
      <c r="F51" s="77"/>
      <c r="G51" s="77"/>
      <c r="H51" s="77"/>
      <c r="I51" s="77"/>
      <c r="J51" s="77"/>
      <c r="K51" s="77"/>
    </row>
    <row r="52" spans="1:11" ht="12.75">
      <c r="A52" s="201" t="str">
        <f>'Balance Sheet'!A57:F57</f>
        <v>The above statement should be read in conjunction with the accompanying notes attached to this interim financial report as well as the </v>
      </c>
      <c r="B52" s="201"/>
      <c r="C52" s="201"/>
      <c r="D52" s="201"/>
      <c r="E52" s="201"/>
      <c r="F52" s="201"/>
      <c r="G52" s="201"/>
      <c r="H52" s="201"/>
      <c r="I52" s="201"/>
      <c r="J52" s="201"/>
      <c r="K52" s="201"/>
    </row>
    <row r="53" spans="1:11" ht="12.75">
      <c r="A53" s="201" t="str">
        <f>'Balance Sheet'!A58:F58</f>
        <v>Audited Financial Statements for the financial year ended 31 December 2005.</v>
      </c>
      <c r="B53" s="201"/>
      <c r="C53" s="201"/>
      <c r="D53" s="201"/>
      <c r="E53" s="201"/>
      <c r="F53" s="201"/>
      <c r="G53" s="201"/>
      <c r="H53" s="201"/>
      <c r="I53" s="201"/>
      <c r="J53" s="201"/>
      <c r="K53" s="201"/>
    </row>
    <row r="298" spans="2:10" ht="12.75">
      <c r="B298" s="205"/>
      <c r="C298" s="205"/>
      <c r="D298" s="205"/>
      <c r="E298" s="205"/>
      <c r="F298" s="205"/>
      <c r="G298" s="205"/>
      <c r="H298" s="205"/>
      <c r="I298" s="205"/>
      <c r="J298" s="205"/>
    </row>
    <row r="299" spans="2:10" ht="12.75">
      <c r="B299" s="205"/>
      <c r="C299" s="205"/>
      <c r="D299" s="205"/>
      <c r="E299" s="205"/>
      <c r="F299" s="205"/>
      <c r="G299" s="205"/>
      <c r="H299" s="205"/>
      <c r="I299" s="205"/>
      <c r="J299" s="205"/>
    </row>
  </sheetData>
  <mergeCells count="10">
    <mergeCell ref="A53:K53"/>
    <mergeCell ref="E8:G8"/>
    <mergeCell ref="I8:K8"/>
    <mergeCell ref="B298:J299"/>
    <mergeCell ref="A1:K1"/>
    <mergeCell ref="A2:K2"/>
    <mergeCell ref="A3:K3"/>
    <mergeCell ref="A52:K52"/>
    <mergeCell ref="A6:K6"/>
    <mergeCell ref="A4:K4"/>
  </mergeCells>
  <printOptions horizontalCentered="1"/>
  <pageMargins left="0.31496062992125984" right="0" top="0.5118110236220472" bottom="0" header="0" footer="0"/>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98"/>
  <sheetViews>
    <sheetView workbookViewId="0" topLeftCell="A1">
      <selection activeCell="C24" sqref="C24"/>
    </sheetView>
  </sheetViews>
  <sheetFormatPr defaultColWidth="9.33203125" defaultRowHeight="12.75"/>
  <cols>
    <col min="1" max="1" width="5.33203125" style="17" customWidth="1"/>
    <col min="2" max="2" width="3.83203125" style="17" customWidth="1"/>
    <col min="3" max="3" width="54.66015625" style="17" customWidth="1"/>
    <col min="4" max="4" width="20.66015625" style="17" customWidth="1"/>
    <col min="5" max="5" width="2.33203125" style="17" customWidth="1"/>
    <col min="6" max="6" width="22" style="17" customWidth="1"/>
    <col min="7" max="16384" width="9.33203125" style="17" customWidth="1"/>
  </cols>
  <sheetData>
    <row r="1" spans="1:6" ht="19.5" customHeight="1">
      <c r="A1" s="198" t="str">
        <f>+'Income Statement'!A1:K1</f>
        <v>INS BIOSCIENCE BERHAD</v>
      </c>
      <c r="B1" s="198"/>
      <c r="C1" s="198"/>
      <c r="D1" s="198"/>
      <c r="E1" s="198"/>
      <c r="F1" s="198"/>
    </row>
    <row r="2" spans="1:6" ht="9.75" customHeight="1">
      <c r="A2" s="199" t="str">
        <f>+'Income Statement'!A2:K2</f>
        <v>(Company No: 623239 - V)</v>
      </c>
      <c r="B2" s="199"/>
      <c r="C2" s="199"/>
      <c r="D2" s="199"/>
      <c r="E2" s="199"/>
      <c r="F2" s="199"/>
    </row>
    <row r="3" spans="1:6" ht="9.75" customHeight="1">
      <c r="A3" s="199" t="s">
        <v>24</v>
      </c>
      <c r="B3" s="199"/>
      <c r="C3" s="199"/>
      <c r="D3" s="199"/>
      <c r="E3" s="199"/>
      <c r="F3" s="199"/>
    </row>
    <row r="4" spans="1:11" ht="15.75" customHeight="1">
      <c r="A4" s="202" t="s">
        <v>322</v>
      </c>
      <c r="B4" s="202"/>
      <c r="C4" s="202"/>
      <c r="D4" s="202"/>
      <c r="E4" s="202"/>
      <c r="F4" s="202"/>
      <c r="G4" s="78"/>
      <c r="H4" s="78"/>
      <c r="I4" s="78"/>
      <c r="J4" s="78"/>
      <c r="K4" s="78"/>
    </row>
    <row r="5" spans="1:6" ht="12" customHeight="1">
      <c r="A5" s="60"/>
      <c r="B5" s="60"/>
      <c r="C5" s="60"/>
      <c r="D5" s="60"/>
      <c r="E5" s="60"/>
      <c r="F5" s="60"/>
    </row>
    <row r="6" spans="1:6" ht="15.75" customHeight="1">
      <c r="A6" s="202" t="s">
        <v>306</v>
      </c>
      <c r="B6" s="202"/>
      <c r="C6" s="202"/>
      <c r="D6" s="202"/>
      <c r="E6" s="202"/>
      <c r="F6" s="202"/>
    </row>
    <row r="7" spans="1:6" ht="15.75" customHeight="1">
      <c r="A7" s="60"/>
      <c r="B7" s="60"/>
      <c r="C7" s="60"/>
      <c r="D7" s="60" t="s">
        <v>199</v>
      </c>
      <c r="E7" s="60"/>
      <c r="F7" s="60" t="s">
        <v>200</v>
      </c>
    </row>
    <row r="8" spans="1:6" ht="35.25" customHeight="1">
      <c r="A8" s="62"/>
      <c r="B8" s="63"/>
      <c r="C8" s="63"/>
      <c r="D8" s="65" t="s">
        <v>102</v>
      </c>
      <c r="E8" s="65"/>
      <c r="F8" s="65" t="s">
        <v>103</v>
      </c>
    </row>
    <row r="9" spans="1:6" ht="15" customHeight="1">
      <c r="A9" s="62"/>
      <c r="B9" s="63"/>
      <c r="C9" s="63"/>
      <c r="D9" s="66" t="s">
        <v>304</v>
      </c>
      <c r="E9" s="67"/>
      <c r="F9" s="66" t="s">
        <v>165</v>
      </c>
    </row>
    <row r="10" spans="1:6" ht="15" customHeight="1">
      <c r="A10" s="62"/>
      <c r="B10" s="63"/>
      <c r="C10" s="63"/>
      <c r="D10" s="64" t="s">
        <v>142</v>
      </c>
      <c r="E10" s="64"/>
      <c r="F10" s="64" t="s">
        <v>142</v>
      </c>
    </row>
    <row r="11" spans="1:6" ht="15" customHeight="1">
      <c r="A11" s="62"/>
      <c r="B11" s="174" t="s">
        <v>350</v>
      </c>
      <c r="C11" s="63"/>
      <c r="D11" s="64"/>
      <c r="E11" s="64"/>
      <c r="F11" s="64"/>
    </row>
    <row r="12" spans="1:6" ht="15" customHeight="1">
      <c r="A12" s="62"/>
      <c r="B12" s="174" t="s">
        <v>355</v>
      </c>
      <c r="C12" s="63"/>
      <c r="D12" s="64"/>
      <c r="E12" s="64"/>
      <c r="F12" s="64"/>
    </row>
    <row r="13" spans="1:6" ht="15" customHeight="1">
      <c r="A13" s="62" t="s">
        <v>27</v>
      </c>
      <c r="B13" s="63" t="s">
        <v>354</v>
      </c>
      <c r="C13" s="63"/>
      <c r="D13" s="46">
        <v>16631</v>
      </c>
      <c r="E13" s="45"/>
      <c r="F13" s="168">
        <v>16515</v>
      </c>
    </row>
    <row r="14" spans="1:6" ht="15" customHeight="1">
      <c r="A14" s="62"/>
      <c r="B14" s="63" t="s">
        <v>356</v>
      </c>
      <c r="D14" s="46">
        <v>317</v>
      </c>
      <c r="E14" s="45"/>
      <c r="F14" s="168">
        <v>317</v>
      </c>
    </row>
    <row r="15" spans="1:6" ht="15" customHeight="1">
      <c r="A15" s="62"/>
      <c r="B15" s="17" t="s">
        <v>357</v>
      </c>
      <c r="C15" s="63"/>
      <c r="D15" s="46">
        <v>63</v>
      </c>
      <c r="E15" s="45"/>
      <c r="F15" s="168">
        <v>54</v>
      </c>
    </row>
    <row r="16" spans="1:6" ht="15" customHeight="1">
      <c r="A16" s="62" t="s">
        <v>27</v>
      </c>
      <c r="B16" s="63" t="s">
        <v>276</v>
      </c>
      <c r="C16" s="63"/>
      <c r="D16" s="46">
        <v>3644</v>
      </c>
      <c r="E16" s="45"/>
      <c r="F16" s="168">
        <v>304</v>
      </c>
    </row>
    <row r="17" spans="1:6" ht="15" customHeight="1">
      <c r="A17" s="62"/>
      <c r="B17" s="63"/>
      <c r="C17" s="63"/>
      <c r="D17" s="81">
        <f>SUM(D13:D16)</f>
        <v>20655</v>
      </c>
      <c r="E17" s="45"/>
      <c r="F17" s="81">
        <f>SUM(F13:F16)</f>
        <v>17190</v>
      </c>
    </row>
    <row r="18" spans="1:6" ht="13.5" customHeight="1">
      <c r="A18" s="62"/>
      <c r="B18" s="63"/>
      <c r="C18" s="63"/>
      <c r="D18" s="46"/>
      <c r="E18" s="45"/>
      <c r="F18" s="168"/>
    </row>
    <row r="19" spans="1:6" ht="15" customHeight="1">
      <c r="A19" s="62" t="s">
        <v>27</v>
      </c>
      <c r="B19" s="174" t="s">
        <v>358</v>
      </c>
      <c r="C19" s="63"/>
      <c r="D19" s="46"/>
      <c r="E19" s="45"/>
      <c r="F19" s="168"/>
    </row>
    <row r="20" spans="1:6" ht="15" customHeight="1">
      <c r="A20" s="62"/>
      <c r="B20" s="175" t="s">
        <v>255</v>
      </c>
      <c r="C20" s="80"/>
      <c r="D20" s="46">
        <v>5691</v>
      </c>
      <c r="E20" s="45"/>
      <c r="F20" s="168">
        <v>4472</v>
      </c>
    </row>
    <row r="21" spans="1:6" ht="15" customHeight="1">
      <c r="A21" s="62"/>
      <c r="B21" s="175" t="s">
        <v>366</v>
      </c>
      <c r="C21" s="80"/>
      <c r="D21" s="46">
        <f>25338+3359+4157</f>
        <v>32854</v>
      </c>
      <c r="E21" s="45"/>
      <c r="F21" s="168">
        <v>27760</v>
      </c>
    </row>
    <row r="22" spans="1:6" ht="15" customHeight="1">
      <c r="A22" s="62"/>
      <c r="B22" s="175" t="s">
        <v>367</v>
      </c>
      <c r="C22" s="80"/>
      <c r="D22" s="46">
        <v>7672</v>
      </c>
      <c r="E22" s="45"/>
      <c r="F22" s="168">
        <v>16412</v>
      </c>
    </row>
    <row r="23" spans="1:6" ht="15" customHeight="1">
      <c r="A23" s="62"/>
      <c r="B23" s="175" t="s">
        <v>68</v>
      </c>
      <c r="C23" s="80"/>
      <c r="D23" s="46">
        <v>2914</v>
      </c>
      <c r="E23" s="45"/>
      <c r="F23" s="168">
        <v>1483</v>
      </c>
    </row>
    <row r="24" spans="1:6" ht="15" customHeight="1">
      <c r="A24" s="62"/>
      <c r="B24" s="63"/>
      <c r="C24" s="80"/>
      <c r="D24" s="81">
        <f>+SUM(D20:D23)</f>
        <v>49131</v>
      </c>
      <c r="E24" s="45"/>
      <c r="F24" s="81">
        <f>+SUM(F20:F23)</f>
        <v>50127</v>
      </c>
    </row>
    <row r="25" spans="1:6" ht="15" customHeight="1" thickBot="1">
      <c r="A25" s="62"/>
      <c r="B25" s="174" t="s">
        <v>351</v>
      </c>
      <c r="C25" s="63"/>
      <c r="D25" s="82">
        <f>D24+D17</f>
        <v>69786</v>
      </c>
      <c r="E25" s="45"/>
      <c r="F25" s="82">
        <f>F24+F17</f>
        <v>67317</v>
      </c>
    </row>
    <row r="26" spans="1:6" ht="15" customHeight="1" thickTop="1">
      <c r="A26" s="62"/>
      <c r="B26" s="63"/>
      <c r="C26" s="63"/>
      <c r="D26" s="46"/>
      <c r="E26" s="45"/>
      <c r="F26" s="168"/>
    </row>
    <row r="27" spans="1:6" ht="15" customHeight="1">
      <c r="A27" s="62"/>
      <c r="B27" s="174" t="s">
        <v>352</v>
      </c>
      <c r="C27" s="63"/>
      <c r="D27" s="46"/>
      <c r="E27" s="45"/>
      <c r="F27" s="168"/>
    </row>
    <row r="28" spans="1:6" ht="15" customHeight="1">
      <c r="A28" s="62" t="s">
        <v>27</v>
      </c>
      <c r="B28" s="174" t="s">
        <v>359</v>
      </c>
      <c r="C28" s="63"/>
      <c r="D28" s="46"/>
      <c r="E28" s="45"/>
      <c r="F28" s="168"/>
    </row>
    <row r="29" spans="1:6" ht="15" customHeight="1">
      <c r="A29" s="62"/>
      <c r="B29" s="175" t="s">
        <v>368</v>
      </c>
      <c r="C29" s="175"/>
      <c r="D29" s="46">
        <f>'Statement of Changes in Equity'!G39</f>
        <v>28668</v>
      </c>
      <c r="E29" s="45"/>
      <c r="F29" s="168">
        <v>28668</v>
      </c>
    </row>
    <row r="30" spans="1:6" ht="15" customHeight="1">
      <c r="A30" s="62"/>
      <c r="B30" s="175" t="s">
        <v>369</v>
      </c>
      <c r="C30" s="175"/>
      <c r="D30" s="46">
        <f>'Statement of Changes in Equity'!I39</f>
        <v>15795</v>
      </c>
      <c r="E30" s="45"/>
      <c r="F30" s="168">
        <v>15785</v>
      </c>
    </row>
    <row r="31" spans="1:6" ht="15" customHeight="1">
      <c r="A31" s="62"/>
      <c r="B31" s="175" t="s">
        <v>370</v>
      </c>
      <c r="C31" s="80"/>
      <c r="D31" s="46">
        <v>9816</v>
      </c>
      <c r="E31" s="45"/>
      <c r="F31" s="168">
        <v>6286</v>
      </c>
    </row>
    <row r="32" spans="1:6" ht="15" customHeight="1">
      <c r="A32" s="62"/>
      <c r="B32" s="175"/>
      <c r="C32" s="80"/>
      <c r="D32" s="83">
        <f>SUM(D29:D31)</f>
        <v>54279</v>
      </c>
      <c r="E32" s="45"/>
      <c r="F32" s="171">
        <f>SUM(F29:F31)</f>
        <v>50739</v>
      </c>
    </row>
    <row r="33" spans="1:6" ht="15" customHeight="1">
      <c r="A33" s="62"/>
      <c r="B33" s="175" t="s">
        <v>296</v>
      </c>
      <c r="C33" s="80"/>
      <c r="D33" s="79">
        <v>0</v>
      </c>
      <c r="E33" s="45"/>
      <c r="F33" s="169">
        <v>0</v>
      </c>
    </row>
    <row r="34" spans="1:6" ht="15" customHeight="1">
      <c r="A34" s="62"/>
      <c r="B34" s="174" t="s">
        <v>360</v>
      </c>
      <c r="C34" s="80"/>
      <c r="D34" s="81">
        <f>SUM(D32:D33)</f>
        <v>54279</v>
      </c>
      <c r="E34" s="45"/>
      <c r="F34" s="170">
        <f>SUM(F32:F33)</f>
        <v>50739</v>
      </c>
    </row>
    <row r="35" spans="1:6" ht="10.5" customHeight="1">
      <c r="A35" s="62"/>
      <c r="B35" s="63"/>
      <c r="C35" s="63"/>
      <c r="D35" s="46"/>
      <c r="E35" s="45"/>
      <c r="F35" s="168"/>
    </row>
    <row r="36" spans="1:6" ht="15" customHeight="1">
      <c r="A36" s="62"/>
      <c r="B36" s="174" t="s">
        <v>361</v>
      </c>
      <c r="C36" s="63"/>
      <c r="D36" s="46"/>
      <c r="E36" s="45"/>
      <c r="F36" s="168"/>
    </row>
    <row r="37" spans="1:6" ht="15" customHeight="1">
      <c r="A37" s="62"/>
      <c r="B37" s="175" t="s">
        <v>371</v>
      </c>
      <c r="C37" s="80"/>
      <c r="D37" s="46">
        <v>969</v>
      </c>
      <c r="E37" s="45"/>
      <c r="F37" s="168">
        <v>2530</v>
      </c>
    </row>
    <row r="38" spans="1:6" ht="15" customHeight="1">
      <c r="A38" s="62"/>
      <c r="B38" s="175" t="s">
        <v>372</v>
      </c>
      <c r="C38" s="80"/>
      <c r="D38" s="46">
        <v>367</v>
      </c>
      <c r="E38" s="45"/>
      <c r="F38" s="168">
        <v>367</v>
      </c>
    </row>
    <row r="39" spans="1:6" ht="15" customHeight="1">
      <c r="A39" s="62"/>
      <c r="B39" s="63"/>
      <c r="C39" s="63"/>
      <c r="D39" s="81">
        <f>D38+D37</f>
        <v>1336</v>
      </c>
      <c r="E39" s="45"/>
      <c r="F39" s="81">
        <f>F38+F37</f>
        <v>2897</v>
      </c>
    </row>
    <row r="40" spans="1:6" ht="11.25" customHeight="1">
      <c r="A40" s="62"/>
      <c r="B40" s="63"/>
      <c r="C40" s="63"/>
      <c r="D40" s="45"/>
      <c r="E40" s="45"/>
      <c r="F40" s="172"/>
    </row>
    <row r="41" spans="1:6" ht="15" customHeight="1">
      <c r="A41" s="62" t="s">
        <v>27</v>
      </c>
      <c r="B41" s="174" t="s">
        <v>362</v>
      </c>
      <c r="C41" s="63"/>
      <c r="D41" s="46"/>
      <c r="E41" s="45"/>
      <c r="F41" s="168"/>
    </row>
    <row r="42" spans="1:6" ht="15" customHeight="1">
      <c r="A42" s="62"/>
      <c r="B42" s="175" t="s">
        <v>363</v>
      </c>
      <c r="C42" s="80"/>
      <c r="D42" s="46">
        <f>200+3585+3475</f>
        <v>7260</v>
      </c>
      <c r="E42" s="45"/>
      <c r="F42" s="168">
        <v>7811</v>
      </c>
    </row>
    <row r="43" spans="1:6" ht="15" customHeight="1">
      <c r="A43" s="62"/>
      <c r="B43" s="175" t="s">
        <v>371</v>
      </c>
      <c r="C43" s="80"/>
      <c r="D43" s="46">
        <v>145</v>
      </c>
      <c r="E43" s="45"/>
      <c r="F43" s="168">
        <v>524</v>
      </c>
    </row>
    <row r="44" spans="1:6" ht="15" customHeight="1">
      <c r="A44" s="62"/>
      <c r="B44" s="175" t="s">
        <v>373</v>
      </c>
      <c r="C44" s="80"/>
      <c r="D44" s="46">
        <v>1463</v>
      </c>
      <c r="E44" s="45"/>
      <c r="F44" s="168">
        <v>1637</v>
      </c>
    </row>
    <row r="45" spans="1:6" ht="15" customHeight="1">
      <c r="A45" s="62"/>
      <c r="B45" s="175" t="s">
        <v>285</v>
      </c>
      <c r="C45" s="80"/>
      <c r="D45" s="71">
        <v>2699</v>
      </c>
      <c r="F45" s="168">
        <v>1444</v>
      </c>
    </row>
    <row r="46" spans="1:6" ht="15" customHeight="1">
      <c r="A46" s="62"/>
      <c r="B46" s="175" t="s">
        <v>241</v>
      </c>
      <c r="C46" s="80"/>
      <c r="D46" s="46">
        <v>2604</v>
      </c>
      <c r="E46" s="45"/>
      <c r="F46" s="168">
        <v>2265</v>
      </c>
    </row>
    <row r="47" spans="1:6" ht="15" customHeight="1">
      <c r="A47" s="62"/>
      <c r="B47" s="63"/>
      <c r="C47" s="80" t="s">
        <v>27</v>
      </c>
      <c r="D47" s="81">
        <f>+SUM(D42:D46)</f>
        <v>14171</v>
      </c>
      <c r="E47" s="45"/>
      <c r="F47" s="170">
        <f>SUM(F42:F46)</f>
        <v>13681</v>
      </c>
    </row>
    <row r="48" spans="1:6" ht="19.5" customHeight="1">
      <c r="A48" s="62"/>
      <c r="B48" s="174" t="s">
        <v>364</v>
      </c>
      <c r="C48" s="63"/>
      <c r="D48" s="46">
        <f>D47+D39</f>
        <v>15507</v>
      </c>
      <c r="E48" s="45"/>
      <c r="F48" s="46">
        <f>F47+F39</f>
        <v>16578</v>
      </c>
    </row>
    <row r="49" spans="1:6" ht="15.75" customHeight="1" thickBot="1">
      <c r="A49" s="62"/>
      <c r="B49" s="174" t="s">
        <v>353</v>
      </c>
      <c r="C49" s="63"/>
      <c r="D49" s="82">
        <f>D48+D34</f>
        <v>69786</v>
      </c>
      <c r="E49" s="45"/>
      <c r="F49" s="82">
        <f>F48+F34</f>
        <v>67317</v>
      </c>
    </row>
    <row r="50" spans="1:6" ht="11.25" customHeight="1" thickTop="1">
      <c r="A50" s="62"/>
      <c r="B50" s="63"/>
      <c r="C50" s="63"/>
      <c r="D50" s="45"/>
      <c r="E50" s="45"/>
      <c r="F50" s="172"/>
    </row>
    <row r="51" spans="1:6" ht="11.25" customHeight="1">
      <c r="A51" s="62"/>
      <c r="B51" s="63"/>
      <c r="C51" s="63"/>
      <c r="D51" s="45"/>
      <c r="E51" s="45"/>
      <c r="F51" s="172"/>
    </row>
    <row r="52" spans="1:6" ht="15" customHeight="1">
      <c r="A52" s="62"/>
      <c r="B52" s="63" t="s">
        <v>334</v>
      </c>
      <c r="C52" s="63"/>
      <c r="E52" s="84"/>
      <c r="F52" s="85"/>
    </row>
    <row r="53" spans="3:6" ht="12.75">
      <c r="C53" s="17" t="s">
        <v>297</v>
      </c>
      <c r="D53" s="84">
        <f>+(D32)/286680020*100*1000</f>
        <v>18.933652927748504</v>
      </c>
      <c r="E53" s="59"/>
      <c r="F53" s="173">
        <f>+(F32)/286680020*100*1000</f>
        <v>17.69882672674573</v>
      </c>
    </row>
    <row r="54" ht="8.25" customHeight="1">
      <c r="E54" s="59"/>
    </row>
    <row r="55" ht="8.25" customHeight="1">
      <c r="E55" s="59"/>
    </row>
    <row r="56" spans="1:7" ht="10.5" customHeight="1">
      <c r="A56" s="58"/>
      <c r="B56" s="58"/>
      <c r="C56" s="58"/>
      <c r="D56" s="58"/>
      <c r="E56" s="58"/>
      <c r="F56" s="58"/>
      <c r="G56" s="58"/>
    </row>
    <row r="57" spans="1:6" ht="12.75">
      <c r="A57" s="206" t="s">
        <v>185</v>
      </c>
      <c r="B57" s="206"/>
      <c r="C57" s="206"/>
      <c r="D57" s="206"/>
      <c r="E57" s="206"/>
      <c r="F57" s="206"/>
    </row>
    <row r="58" spans="1:6" ht="12.75">
      <c r="A58" s="206" t="s">
        <v>188</v>
      </c>
      <c r="B58" s="206"/>
      <c r="C58" s="206"/>
      <c r="D58" s="206"/>
      <c r="E58" s="206"/>
      <c r="F58" s="206"/>
    </row>
    <row r="297" spans="2:10" ht="12.75">
      <c r="B297" s="205"/>
      <c r="C297" s="205"/>
      <c r="D297" s="205"/>
      <c r="E297" s="205"/>
      <c r="F297" s="205"/>
      <c r="G297" s="205"/>
      <c r="H297" s="205"/>
      <c r="I297" s="205"/>
      <c r="J297" s="205"/>
    </row>
    <row r="298" spans="2:10" ht="12.75">
      <c r="B298" s="205"/>
      <c r="C298" s="205"/>
      <c r="D298" s="205"/>
      <c r="E298" s="205"/>
      <c r="F298" s="205"/>
      <c r="G298" s="205"/>
      <c r="H298" s="205"/>
      <c r="I298" s="205"/>
      <c r="J298" s="205"/>
    </row>
  </sheetData>
  <mergeCells count="8">
    <mergeCell ref="A57:F57"/>
    <mergeCell ref="A58:F58"/>
    <mergeCell ref="B297:J298"/>
    <mergeCell ref="A6:F6"/>
    <mergeCell ref="A2:F2"/>
    <mergeCell ref="A1:F1"/>
    <mergeCell ref="A3:F3"/>
    <mergeCell ref="A4:F4"/>
  </mergeCells>
  <printOptions horizontalCentered="1"/>
  <pageMargins left="0.5905511811023623" right="0" top="0.5118110236220472" bottom="0" header="0" footer="0"/>
  <pageSetup fitToHeight="1" fitToWidth="1"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M304"/>
  <sheetViews>
    <sheetView workbookViewId="0" topLeftCell="A27">
      <selection activeCell="K44" sqref="K44"/>
    </sheetView>
  </sheetViews>
  <sheetFormatPr defaultColWidth="9.33203125" defaultRowHeight="12.75"/>
  <cols>
    <col min="1" max="3" width="3.83203125" style="8" customWidth="1"/>
    <col min="4" max="4" width="25.66015625" style="8" customWidth="1"/>
    <col min="5" max="5" width="15.83203125" style="8" customWidth="1"/>
    <col min="6" max="6" width="1.83203125" style="8" customWidth="1"/>
    <col min="7" max="7" width="15.83203125" style="8" customWidth="1"/>
    <col min="8" max="8" width="1.83203125" style="8" customWidth="1"/>
    <col min="9" max="9" width="17.83203125" style="8" customWidth="1"/>
    <col min="10" max="10" width="1.83203125" style="8" customWidth="1"/>
    <col min="11" max="11" width="15.83203125" style="8" customWidth="1"/>
    <col min="12" max="12" width="1.83203125" style="8" customWidth="1"/>
    <col min="13" max="13" width="16.66015625" style="8" customWidth="1"/>
    <col min="14" max="16384" width="9.33203125" style="8" customWidth="1"/>
  </cols>
  <sheetData>
    <row r="1" spans="1:13" ht="19.5" customHeight="1">
      <c r="A1" s="207" t="str">
        <f>+'Income Statement'!A1:K1</f>
        <v>INS BIOSCIENCE BERHAD</v>
      </c>
      <c r="B1" s="207"/>
      <c r="C1" s="207"/>
      <c r="D1" s="207"/>
      <c r="E1" s="207"/>
      <c r="F1" s="207"/>
      <c r="G1" s="207"/>
      <c r="H1" s="207"/>
      <c r="I1" s="207"/>
      <c r="J1" s="207"/>
      <c r="K1" s="207"/>
      <c r="L1" s="207"/>
      <c r="M1" s="207"/>
    </row>
    <row r="2" spans="1:13" ht="13.5" customHeight="1">
      <c r="A2" s="208" t="str">
        <f>+'Income Statement'!A2:K2</f>
        <v>(Company No: 623239 - V)</v>
      </c>
      <c r="B2" s="208"/>
      <c r="C2" s="208"/>
      <c r="D2" s="208"/>
      <c r="E2" s="208"/>
      <c r="F2" s="208"/>
      <c r="G2" s="208"/>
      <c r="H2" s="208"/>
      <c r="I2" s="208"/>
      <c r="J2" s="208"/>
      <c r="K2" s="208"/>
      <c r="L2" s="208"/>
      <c r="M2" s="208"/>
    </row>
    <row r="3" spans="1:13" ht="14.25" customHeight="1">
      <c r="A3" s="208" t="s">
        <v>24</v>
      </c>
      <c r="B3" s="208"/>
      <c r="C3" s="208"/>
      <c r="D3" s="208"/>
      <c r="E3" s="208"/>
      <c r="F3" s="208"/>
      <c r="G3" s="208"/>
      <c r="H3" s="208"/>
      <c r="I3" s="208"/>
      <c r="J3" s="208"/>
      <c r="K3" s="208"/>
      <c r="L3" s="208"/>
      <c r="M3" s="208"/>
    </row>
    <row r="4" spans="1:13" ht="9.75" customHeight="1">
      <c r="A4" s="24"/>
      <c r="B4" s="24"/>
      <c r="C4" s="24"/>
      <c r="D4" s="24"/>
      <c r="E4" s="24"/>
      <c r="F4" s="24"/>
      <c r="G4" s="24"/>
      <c r="H4" s="24"/>
      <c r="I4" s="24"/>
      <c r="J4" s="24"/>
      <c r="K4" s="24"/>
      <c r="L4" s="24"/>
      <c r="M4" s="24"/>
    </row>
    <row r="5" spans="1:13" s="26" customFormat="1" ht="15" customHeight="1">
      <c r="A5" s="209" t="str">
        <f>+'Balance Sheet'!A4:F4</f>
        <v>QUARTERLY REPORT ON CONSOLIDATED RESULTS FOR THE SECOND QUARTER ENDED 30 JUNE 2006</v>
      </c>
      <c r="B5" s="209"/>
      <c r="C5" s="209"/>
      <c r="D5" s="209"/>
      <c r="E5" s="209"/>
      <c r="F5" s="209"/>
      <c r="G5" s="209"/>
      <c r="H5" s="209"/>
      <c r="I5" s="209"/>
      <c r="J5" s="209"/>
      <c r="K5" s="209"/>
      <c r="L5" s="209"/>
      <c r="M5" s="209"/>
    </row>
    <row r="6" spans="1:13" ht="10.5" customHeight="1">
      <c r="A6" s="24"/>
      <c r="B6" s="24"/>
      <c r="C6" s="24"/>
      <c r="D6" s="24"/>
      <c r="E6" s="24"/>
      <c r="F6" s="24"/>
      <c r="G6" s="24"/>
      <c r="H6" s="24"/>
      <c r="I6" s="24"/>
      <c r="J6" s="24"/>
      <c r="K6" s="24"/>
      <c r="L6" s="24"/>
      <c r="M6" s="24"/>
    </row>
    <row r="7" spans="1:13" ht="17.25" customHeight="1">
      <c r="A7" s="209" t="s">
        <v>133</v>
      </c>
      <c r="B7" s="209"/>
      <c r="C7" s="209"/>
      <c r="D7" s="209"/>
      <c r="E7" s="209"/>
      <c r="F7" s="209"/>
      <c r="G7" s="209"/>
      <c r="H7" s="209"/>
      <c r="I7" s="209"/>
      <c r="J7" s="209"/>
      <c r="K7" s="209"/>
      <c r="L7" s="209"/>
      <c r="M7" s="209"/>
    </row>
    <row r="8" spans="1:13" ht="16.5">
      <c r="A8" s="209" t="s">
        <v>307</v>
      </c>
      <c r="B8" s="209"/>
      <c r="C8" s="209"/>
      <c r="D8" s="209"/>
      <c r="E8" s="209"/>
      <c r="F8" s="209"/>
      <c r="G8" s="209"/>
      <c r="H8" s="209"/>
      <c r="I8" s="209"/>
      <c r="J8" s="209"/>
      <c r="K8" s="209"/>
      <c r="L8" s="209"/>
      <c r="M8" s="209"/>
    </row>
    <row r="9" spans="1:13" ht="12" customHeight="1">
      <c r="A9" s="25"/>
      <c r="B9" s="25"/>
      <c r="C9" s="25"/>
      <c r="D9" s="25"/>
      <c r="E9" s="25"/>
      <c r="F9" s="25"/>
      <c r="G9" s="25"/>
      <c r="H9" s="25"/>
      <c r="I9" s="25"/>
      <c r="J9" s="25"/>
      <c r="K9" s="25"/>
      <c r="L9" s="25"/>
      <c r="M9" s="25"/>
    </row>
    <row r="10" spans="1:13" ht="48" customHeight="1">
      <c r="A10" s="10"/>
      <c r="B10" s="10"/>
      <c r="C10" s="13"/>
      <c r="D10" s="13"/>
      <c r="E10" s="214" t="s">
        <v>6</v>
      </c>
      <c r="F10" s="214"/>
      <c r="G10" s="214"/>
      <c r="H10" s="2"/>
      <c r="I10" s="36" t="s">
        <v>134</v>
      </c>
      <c r="J10" s="2"/>
      <c r="K10" s="36" t="s">
        <v>91</v>
      </c>
      <c r="L10" s="2"/>
      <c r="M10" s="36" t="s">
        <v>33</v>
      </c>
    </row>
    <row r="11" spans="1:13" ht="15" customHeight="1">
      <c r="A11" s="10"/>
      <c r="B11" s="10"/>
      <c r="C11" s="13"/>
      <c r="D11" s="13"/>
      <c r="E11" s="1" t="s">
        <v>8</v>
      </c>
      <c r="F11" s="1"/>
      <c r="G11" s="1" t="s">
        <v>7</v>
      </c>
      <c r="H11" s="1"/>
      <c r="I11" s="1"/>
      <c r="J11" s="1"/>
      <c r="K11" s="1"/>
      <c r="L11" s="1"/>
      <c r="M11" s="1"/>
    </row>
    <row r="12" spans="1:13" ht="15" customHeight="1">
      <c r="A12" s="10"/>
      <c r="B12" s="10"/>
      <c r="C12" s="13"/>
      <c r="D12" s="13"/>
      <c r="E12" s="42" t="s">
        <v>164</v>
      </c>
      <c r="F12" s="1"/>
      <c r="G12" s="1" t="s">
        <v>142</v>
      </c>
      <c r="H12" s="1"/>
      <c r="I12" s="1" t="s">
        <v>142</v>
      </c>
      <c r="J12" s="1"/>
      <c r="K12" s="1" t="s">
        <v>142</v>
      </c>
      <c r="L12" s="1"/>
      <c r="M12" s="1" t="s">
        <v>142</v>
      </c>
    </row>
    <row r="13" spans="1:13" ht="15" customHeight="1">
      <c r="A13" s="10"/>
      <c r="B13" s="10"/>
      <c r="C13" s="13"/>
      <c r="D13" s="13"/>
      <c r="E13" s="42"/>
      <c r="F13" s="1"/>
      <c r="G13" s="1"/>
      <c r="H13" s="1"/>
      <c r="I13" s="1"/>
      <c r="J13" s="1"/>
      <c r="K13" s="1"/>
      <c r="L13" s="1"/>
      <c r="M13" s="1"/>
    </row>
    <row r="14" spans="1:13" ht="15" customHeight="1">
      <c r="A14" s="52" t="s">
        <v>412</v>
      </c>
      <c r="B14" s="85"/>
      <c r="C14" s="85"/>
      <c r="D14" s="85"/>
      <c r="E14" s="184" t="s">
        <v>398</v>
      </c>
      <c r="F14" s="85"/>
      <c r="G14" s="184" t="s">
        <v>399</v>
      </c>
      <c r="H14" s="184"/>
      <c r="I14" s="184">
        <v>0</v>
      </c>
      <c r="J14" s="85"/>
      <c r="K14" s="185">
        <v>-47</v>
      </c>
      <c r="L14" s="85"/>
      <c r="M14" s="184">
        <f>+K14</f>
        <v>-47</v>
      </c>
    </row>
    <row r="15" spans="1:13" ht="15" customHeight="1">
      <c r="A15" s="85"/>
      <c r="B15" s="85"/>
      <c r="C15" s="85"/>
      <c r="D15" s="85"/>
      <c r="E15" s="85"/>
      <c r="F15" s="85"/>
      <c r="G15" s="185"/>
      <c r="H15" s="185"/>
      <c r="I15" s="185"/>
      <c r="J15" s="85"/>
      <c r="K15" s="185"/>
      <c r="L15" s="85"/>
      <c r="M15" s="185"/>
    </row>
    <row r="16" spans="1:13" ht="15" customHeight="1">
      <c r="A16" s="85" t="s">
        <v>400</v>
      </c>
      <c r="B16" s="85"/>
      <c r="C16" s="85"/>
      <c r="D16" s="85"/>
      <c r="E16" s="185">
        <v>21500</v>
      </c>
      <c r="F16" s="85"/>
      <c r="G16" s="185">
        <f>21500</f>
        <v>21500</v>
      </c>
      <c r="H16" s="185"/>
      <c r="I16" s="185">
        <v>0</v>
      </c>
      <c r="J16" s="85"/>
      <c r="K16" s="185">
        <v>0</v>
      </c>
      <c r="L16" s="85"/>
      <c r="M16" s="185">
        <f>+SUM(F16:K16)</f>
        <v>21500</v>
      </c>
    </row>
    <row r="17" spans="1:13" ht="15" customHeight="1">
      <c r="A17" s="85" t="s">
        <v>401</v>
      </c>
      <c r="B17" s="85"/>
      <c r="C17" s="85"/>
      <c r="D17" s="85"/>
      <c r="E17" s="185"/>
      <c r="F17" s="85"/>
      <c r="G17" s="185"/>
      <c r="H17" s="185"/>
      <c r="I17" s="185"/>
      <c r="J17" s="85"/>
      <c r="K17" s="185"/>
      <c r="L17" s="85"/>
      <c r="M17" s="185"/>
    </row>
    <row r="18" spans="1:13" ht="12.75">
      <c r="A18" s="85"/>
      <c r="B18" s="85"/>
      <c r="C18" s="85"/>
      <c r="D18" s="85"/>
      <c r="E18" s="185"/>
      <c r="F18" s="85"/>
      <c r="G18" s="185"/>
      <c r="H18" s="185"/>
      <c r="I18" s="185"/>
      <c r="J18" s="85"/>
      <c r="K18" s="185"/>
      <c r="L18" s="85"/>
      <c r="M18" s="185"/>
    </row>
    <row r="19" spans="1:13" ht="12.75">
      <c r="A19" s="85" t="s">
        <v>402</v>
      </c>
      <c r="B19" s="85"/>
      <c r="C19" s="85"/>
      <c r="D19" s="85"/>
      <c r="E19" s="185">
        <v>193500</v>
      </c>
      <c r="F19" s="85"/>
      <c r="G19" s="185">
        <v>0</v>
      </c>
      <c r="H19" s="185"/>
      <c r="I19" s="185">
        <v>0</v>
      </c>
      <c r="J19" s="85"/>
      <c r="K19" s="185">
        <v>0</v>
      </c>
      <c r="L19" s="85"/>
      <c r="M19" s="185">
        <f>+SUM(F19:K19)</f>
        <v>0</v>
      </c>
    </row>
    <row r="20" spans="1:13" ht="12.75">
      <c r="A20" s="85" t="s">
        <v>403</v>
      </c>
      <c r="B20" s="85"/>
      <c r="C20" s="85"/>
      <c r="D20" s="85"/>
      <c r="E20" s="185"/>
      <c r="F20" s="85"/>
      <c r="G20" s="185"/>
      <c r="H20" s="185"/>
      <c r="I20" s="185"/>
      <c r="J20" s="85"/>
      <c r="K20" s="185"/>
      <c r="L20" s="85"/>
      <c r="M20" s="185"/>
    </row>
    <row r="21" spans="1:13" ht="12.75">
      <c r="A21" s="85"/>
      <c r="B21" s="85"/>
      <c r="C21" s="85"/>
      <c r="D21" s="85"/>
      <c r="E21" s="185"/>
      <c r="F21" s="85"/>
      <c r="G21" s="185"/>
      <c r="H21" s="185"/>
      <c r="I21" s="185"/>
      <c r="J21" s="85"/>
      <c r="K21" s="185"/>
      <c r="L21" s="85"/>
      <c r="M21" s="185"/>
    </row>
    <row r="22" spans="1:13" ht="12.75">
      <c r="A22" s="85" t="s">
        <v>404</v>
      </c>
      <c r="B22" s="85"/>
      <c r="C22" s="85"/>
      <c r="D22" s="85"/>
      <c r="E22" s="185">
        <v>71680</v>
      </c>
      <c r="F22" s="85"/>
      <c r="G22" s="185">
        <v>7168</v>
      </c>
      <c r="H22" s="185"/>
      <c r="I22" s="185">
        <v>17920</v>
      </c>
      <c r="J22" s="85"/>
      <c r="K22" s="185">
        <v>0</v>
      </c>
      <c r="L22" s="85"/>
      <c r="M22" s="185">
        <f>+SUM(F22:K22)</f>
        <v>25088</v>
      </c>
    </row>
    <row r="23" spans="1:13" ht="12.75">
      <c r="A23" s="85"/>
      <c r="B23" s="85"/>
      <c r="C23" s="85"/>
      <c r="D23" s="85"/>
      <c r="E23" s="185"/>
      <c r="F23" s="85"/>
      <c r="G23" s="185"/>
      <c r="H23" s="185"/>
      <c r="I23" s="185"/>
      <c r="J23" s="85"/>
      <c r="K23" s="185"/>
      <c r="L23" s="85"/>
      <c r="M23" s="185"/>
    </row>
    <row r="24" spans="1:13" ht="12.75">
      <c r="A24" s="85" t="s">
        <v>135</v>
      </c>
      <c r="B24" s="85"/>
      <c r="C24" s="85"/>
      <c r="D24" s="85"/>
      <c r="E24" s="185">
        <v>0</v>
      </c>
      <c r="F24" s="85"/>
      <c r="G24" s="185">
        <v>0</v>
      </c>
      <c r="H24" s="185"/>
      <c r="I24" s="185">
        <v>-2135</v>
      </c>
      <c r="J24" s="85"/>
      <c r="K24" s="185">
        <v>0</v>
      </c>
      <c r="L24" s="85"/>
      <c r="M24" s="185">
        <f>+SUM(F24:K24)</f>
        <v>-2135</v>
      </c>
    </row>
    <row r="25" spans="1:13" ht="12.75">
      <c r="A25" s="85"/>
      <c r="B25" s="85"/>
      <c r="C25" s="85"/>
      <c r="D25" s="85"/>
      <c r="E25" s="185"/>
      <c r="F25" s="85"/>
      <c r="G25" s="185"/>
      <c r="H25" s="185"/>
      <c r="I25" s="185"/>
      <c r="J25" s="85"/>
      <c r="K25" s="185"/>
      <c r="L25" s="85"/>
      <c r="M25" s="185"/>
    </row>
    <row r="26" spans="1:13" ht="12.75">
      <c r="A26" s="85" t="s">
        <v>405</v>
      </c>
      <c r="B26" s="85"/>
      <c r="C26" s="85"/>
      <c r="D26" s="85"/>
      <c r="E26" s="185">
        <v>0</v>
      </c>
      <c r="F26" s="85"/>
      <c r="G26" s="185">
        <v>0</v>
      </c>
      <c r="H26" s="185"/>
      <c r="I26" s="185"/>
      <c r="J26" s="85"/>
      <c r="K26" s="185">
        <v>6332</v>
      </c>
      <c r="L26" s="85"/>
      <c r="M26" s="185">
        <f>+SUM(F26:K26)</f>
        <v>6332</v>
      </c>
    </row>
    <row r="27" spans="1:13" ht="12.75">
      <c r="A27" s="62"/>
      <c r="B27" s="62"/>
      <c r="C27" s="63"/>
      <c r="D27" s="63"/>
      <c r="E27" s="186"/>
      <c r="F27" s="64"/>
      <c r="G27" s="187"/>
      <c r="H27" s="64"/>
      <c r="I27" s="187"/>
      <c r="J27" s="64"/>
      <c r="K27" s="187"/>
      <c r="L27" s="64"/>
      <c r="M27" s="187"/>
    </row>
    <row r="28" spans="1:13" ht="12.75">
      <c r="A28" s="17"/>
      <c r="B28" s="85"/>
      <c r="C28" s="85"/>
      <c r="D28" s="85"/>
      <c r="E28" s="190"/>
      <c r="F28" s="85"/>
      <c r="G28" s="185"/>
      <c r="H28" s="185"/>
      <c r="I28" s="185"/>
      <c r="J28" s="191"/>
      <c r="K28" s="185"/>
      <c r="L28" s="85"/>
      <c r="M28" s="185"/>
    </row>
    <row r="29" spans="1:13" ht="12.75">
      <c r="A29" s="52" t="s">
        <v>406</v>
      </c>
      <c r="B29" s="85"/>
      <c r="C29" s="85"/>
      <c r="D29" s="85"/>
      <c r="E29" s="191"/>
      <c r="F29" s="85"/>
      <c r="G29" s="185"/>
      <c r="H29" s="185"/>
      <c r="I29" s="185"/>
      <c r="J29" s="191"/>
      <c r="K29" s="185"/>
      <c r="L29" s="85"/>
      <c r="M29" s="185"/>
    </row>
    <row r="30" spans="1:13" ht="12.75">
      <c r="A30" s="17" t="s">
        <v>136</v>
      </c>
      <c r="B30" s="17"/>
      <c r="C30" s="17"/>
      <c r="D30" s="17"/>
      <c r="E30" s="192">
        <f>SUM(E14:E26)</f>
        <v>286680</v>
      </c>
      <c r="F30" s="191"/>
      <c r="G30" s="193">
        <f>+SUM(G14:G26)</f>
        <v>28668</v>
      </c>
      <c r="H30" s="193"/>
      <c r="I30" s="193">
        <f>+SUM(I14:I26)</f>
        <v>15785</v>
      </c>
      <c r="J30" s="191"/>
      <c r="K30" s="193">
        <f>+SUM(K14:K26)</f>
        <v>6285</v>
      </c>
      <c r="L30" s="191"/>
      <c r="M30" s="193">
        <f>+SUM(M14:M26)</f>
        <v>50738</v>
      </c>
    </row>
    <row r="31" spans="1:13" ht="12.75">
      <c r="A31" s="10"/>
      <c r="B31" s="10"/>
      <c r="C31" s="13"/>
      <c r="D31" s="13"/>
      <c r="E31" s="42"/>
      <c r="F31" s="1"/>
      <c r="G31" s="1"/>
      <c r="H31" s="1"/>
      <c r="I31" s="1"/>
      <c r="J31" s="1"/>
      <c r="K31" s="1"/>
      <c r="L31" s="1"/>
      <c r="M31" s="1"/>
    </row>
    <row r="32" spans="1:13" ht="16.5">
      <c r="A32" s="85" t="s">
        <v>242</v>
      </c>
      <c r="B32" s="86"/>
      <c r="C32" s="86"/>
      <c r="D32" s="86"/>
      <c r="E32" s="44">
        <v>0</v>
      </c>
      <c r="F32" s="17"/>
      <c r="G32" s="44">
        <v>0</v>
      </c>
      <c r="H32" s="44"/>
      <c r="I32" s="44">
        <v>0</v>
      </c>
      <c r="J32" s="17"/>
      <c r="K32" s="44">
        <v>3340</v>
      </c>
      <c r="L32" s="17"/>
      <c r="M32" s="44">
        <f>+SUM(F32:K32)</f>
        <v>3340</v>
      </c>
    </row>
    <row r="33" spans="5:13" ht="12.75">
      <c r="E33" s="14"/>
      <c r="G33" s="14"/>
      <c r="H33" s="14"/>
      <c r="I33" s="14"/>
      <c r="K33" s="14"/>
      <c r="M33" s="14"/>
    </row>
    <row r="34" spans="1:13" ht="12.75">
      <c r="A34" s="8" t="s">
        <v>135</v>
      </c>
      <c r="E34" s="14">
        <v>0</v>
      </c>
      <c r="G34" s="14">
        <v>0</v>
      </c>
      <c r="H34" s="14"/>
      <c r="I34" s="44">
        <v>10</v>
      </c>
      <c r="K34" s="14">
        <v>0</v>
      </c>
      <c r="M34" s="14">
        <f>+SUM(F34:K34)</f>
        <v>10</v>
      </c>
    </row>
    <row r="35" spans="5:13" ht="12.75">
      <c r="E35" s="14"/>
      <c r="G35" s="14"/>
      <c r="H35" s="14"/>
      <c r="I35" s="14"/>
      <c r="K35" s="14"/>
      <c r="M35" s="14"/>
    </row>
    <row r="36" spans="1:13" ht="12.75">
      <c r="A36" s="8" t="s">
        <v>189</v>
      </c>
      <c r="E36" s="14">
        <v>0</v>
      </c>
      <c r="G36" s="14">
        <v>0</v>
      </c>
      <c r="H36" s="14"/>
      <c r="I36" s="14">
        <v>0</v>
      </c>
      <c r="K36" s="44">
        <f>'Income Statement'!I34</f>
        <v>191</v>
      </c>
      <c r="L36" s="17"/>
      <c r="M36" s="44">
        <f>+SUM(F36:K36)</f>
        <v>191</v>
      </c>
    </row>
    <row r="37" spans="5:13" ht="12.75">
      <c r="E37" s="33"/>
      <c r="G37" s="15"/>
      <c r="H37" s="27"/>
      <c r="I37" s="15"/>
      <c r="J37" s="16"/>
      <c r="K37" s="15"/>
      <c r="M37" s="15"/>
    </row>
    <row r="38" spans="1:13" ht="12.75">
      <c r="A38" t="s">
        <v>308</v>
      </c>
      <c r="E38" s="34"/>
      <c r="G38" s="14"/>
      <c r="H38" s="14"/>
      <c r="I38" s="14"/>
      <c r="J38" s="16"/>
      <c r="K38" s="14"/>
      <c r="M38" s="14"/>
    </row>
    <row r="39" spans="1:13" ht="13.5" thickBot="1">
      <c r="A39" s="8" t="s">
        <v>136</v>
      </c>
      <c r="E39" s="35">
        <f>SUM(E30:E36)</f>
        <v>286680</v>
      </c>
      <c r="G39" s="12">
        <f>+SUM(G30:G36)</f>
        <v>28668</v>
      </c>
      <c r="H39" s="27"/>
      <c r="I39" s="12">
        <f>+SUM(I30:I36)</f>
        <v>15795</v>
      </c>
      <c r="J39" s="16"/>
      <c r="K39" s="12">
        <f>SUM(K30:K36)</f>
        <v>9816</v>
      </c>
      <c r="M39" s="12">
        <f>SUM(M30:M36)</f>
        <v>54279</v>
      </c>
    </row>
    <row r="40" ht="13.5" thickTop="1"/>
    <row r="42" spans="1:5" ht="12.75">
      <c r="A42" s="85" t="s">
        <v>409</v>
      </c>
      <c r="B42" s="194" t="s">
        <v>410</v>
      </c>
      <c r="C42" s="194"/>
      <c r="D42" s="194"/>
      <c r="E42" s="17"/>
    </row>
    <row r="43" spans="1:5" ht="12.75">
      <c r="A43" s="85" t="s">
        <v>399</v>
      </c>
      <c r="B43" s="212" t="s">
        <v>411</v>
      </c>
      <c r="C43" s="212"/>
      <c r="D43" s="212"/>
      <c r="E43" s="17"/>
    </row>
    <row r="44" spans="2:4" ht="12.75">
      <c r="B44" s="28"/>
      <c r="C44" s="28"/>
      <c r="D44" s="28"/>
    </row>
    <row r="45" spans="2:4" ht="12.75">
      <c r="B45" s="28"/>
      <c r="C45" s="28"/>
      <c r="D45" s="28"/>
    </row>
    <row r="46" spans="1:13" ht="12.75">
      <c r="A46" s="23"/>
      <c r="B46" s="23"/>
      <c r="C46" s="23"/>
      <c r="D46" s="23"/>
      <c r="E46" s="23"/>
      <c r="F46" s="23"/>
      <c r="G46" s="23"/>
      <c r="H46" s="23"/>
      <c r="I46" s="23"/>
      <c r="J46" s="23"/>
      <c r="K46" s="23"/>
      <c r="L46" s="23"/>
      <c r="M46" s="23"/>
    </row>
    <row r="47" spans="1:13" ht="12.75">
      <c r="A47" s="210" t="str">
        <f>'Balance Sheet'!A57:F57</f>
        <v>The above statement should be read in conjunction with the accompanying notes attached to this interim financial report as well as the </v>
      </c>
      <c r="B47" s="210"/>
      <c r="C47" s="210"/>
      <c r="D47" s="210"/>
      <c r="E47" s="210"/>
      <c r="F47" s="210"/>
      <c r="G47" s="211"/>
      <c r="H47" s="211"/>
      <c r="I47" s="211"/>
      <c r="J47" s="211"/>
      <c r="K47" s="211"/>
      <c r="L47" s="211"/>
      <c r="M47" s="211"/>
    </row>
    <row r="48" spans="1:13" ht="12.75">
      <c r="A48" s="40" t="str">
        <f>'Balance Sheet'!A58:F58</f>
        <v>Audited Financial Statements for the financial year ended 31 December 2005.</v>
      </c>
      <c r="B48" s="40"/>
      <c r="C48" s="40"/>
      <c r="D48" s="40"/>
      <c r="E48" s="40"/>
      <c r="F48" s="40"/>
      <c r="G48" s="40"/>
      <c r="H48" s="40"/>
      <c r="I48" s="40"/>
      <c r="J48" s="40"/>
      <c r="K48" s="40"/>
      <c r="L48" s="40"/>
      <c r="M48" s="40"/>
    </row>
    <row r="303" spans="2:10" ht="12.75">
      <c r="B303" s="213"/>
      <c r="C303" s="213"/>
      <c r="D303" s="213"/>
      <c r="E303" s="213"/>
      <c r="F303" s="213"/>
      <c r="G303" s="213"/>
      <c r="H303" s="213"/>
      <c r="I303" s="213"/>
      <c r="J303" s="213"/>
    </row>
    <row r="304" spans="2:10" ht="12.75">
      <c r="B304" s="213"/>
      <c r="C304" s="213"/>
      <c r="D304" s="213"/>
      <c r="E304" s="213"/>
      <c r="F304" s="213"/>
      <c r="G304" s="213"/>
      <c r="H304" s="213"/>
      <c r="I304" s="213"/>
      <c r="J304" s="213"/>
    </row>
  </sheetData>
  <mergeCells count="10">
    <mergeCell ref="A47:M47"/>
    <mergeCell ref="B43:D43"/>
    <mergeCell ref="B303:J304"/>
    <mergeCell ref="A8:M8"/>
    <mergeCell ref="E10:G10"/>
    <mergeCell ref="A1:M1"/>
    <mergeCell ref="A2:M2"/>
    <mergeCell ref="A3:M3"/>
    <mergeCell ref="A7:M7"/>
    <mergeCell ref="A5:M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M303"/>
  <sheetViews>
    <sheetView workbookViewId="0" topLeftCell="A1">
      <selection activeCell="H14" sqref="H14"/>
    </sheetView>
  </sheetViews>
  <sheetFormatPr defaultColWidth="9.33203125" defaultRowHeight="12.75"/>
  <cols>
    <col min="1" max="2" width="3.83203125" style="8" customWidth="1"/>
    <col min="3" max="3" width="50.83203125" style="8" customWidth="1"/>
    <col min="4" max="4" width="11.5" style="8" customWidth="1"/>
    <col min="5" max="5" width="16.66015625" style="8" customWidth="1"/>
    <col min="6" max="6" width="3.16015625" style="16" customWidth="1"/>
    <col min="7" max="7" width="16.66015625" style="8" customWidth="1"/>
    <col min="8" max="8" width="9.33203125" style="8" customWidth="1"/>
    <col min="9" max="9" width="6.16015625" style="8" customWidth="1"/>
    <col min="10" max="16384" width="9.33203125" style="8" customWidth="1"/>
  </cols>
  <sheetData>
    <row r="1" spans="1:7" ht="19.5" customHeight="1">
      <c r="A1" s="207" t="str">
        <f>+'Income Statement'!A1:K1</f>
        <v>INS BIOSCIENCE BERHAD</v>
      </c>
      <c r="B1" s="207"/>
      <c r="C1" s="207"/>
      <c r="D1" s="207"/>
      <c r="E1" s="207"/>
      <c r="F1" s="207"/>
      <c r="G1" s="207"/>
    </row>
    <row r="2" spans="1:7" ht="9.75" customHeight="1">
      <c r="A2" s="208" t="str">
        <f>+'Income Statement'!A2:K2</f>
        <v>(Company No: 623239 - V)</v>
      </c>
      <c r="B2" s="208"/>
      <c r="C2" s="208"/>
      <c r="D2" s="208"/>
      <c r="E2" s="208"/>
      <c r="F2" s="208"/>
      <c r="G2" s="208"/>
    </row>
    <row r="3" spans="1:7" ht="16.5" customHeight="1">
      <c r="A3" s="208" t="s">
        <v>24</v>
      </c>
      <c r="B3" s="208"/>
      <c r="C3" s="208"/>
      <c r="D3" s="208"/>
      <c r="E3" s="208"/>
      <c r="F3" s="208"/>
      <c r="G3" s="208"/>
    </row>
    <row r="4" spans="1:7" ht="9" customHeight="1">
      <c r="A4" s="24"/>
      <c r="B4" s="24"/>
      <c r="C4" s="24"/>
      <c r="D4" s="24"/>
      <c r="E4" s="24"/>
      <c r="F4" s="39"/>
      <c r="G4" s="24"/>
    </row>
    <row r="5" spans="1:7" ht="16.5" customHeight="1">
      <c r="A5" s="215" t="s">
        <v>322</v>
      </c>
      <c r="B5" s="215"/>
      <c r="C5" s="215"/>
      <c r="D5" s="215"/>
      <c r="E5" s="215"/>
      <c r="F5" s="215"/>
      <c r="G5" s="215"/>
    </row>
    <row r="6" spans="1:7" ht="12.75" customHeight="1">
      <c r="A6" s="24"/>
      <c r="B6" s="24"/>
      <c r="C6" s="24"/>
      <c r="D6" s="24"/>
      <c r="E6" s="24"/>
      <c r="F6" s="39"/>
      <c r="G6" s="24"/>
    </row>
    <row r="7" spans="1:12" ht="16.5" customHeight="1">
      <c r="A7" s="215" t="s">
        <v>130</v>
      </c>
      <c r="B7" s="215"/>
      <c r="C7" s="215"/>
      <c r="D7" s="215"/>
      <c r="E7" s="215"/>
      <c r="F7" s="215"/>
      <c r="G7" s="215"/>
      <c r="H7" s="37"/>
      <c r="I7" s="37"/>
      <c r="J7" s="37"/>
      <c r="K7" s="37"/>
      <c r="L7" s="37"/>
    </row>
    <row r="8" spans="1:12" ht="16.5" customHeight="1">
      <c r="A8" s="215" t="s">
        <v>309</v>
      </c>
      <c r="B8" s="215"/>
      <c r="C8" s="215"/>
      <c r="D8" s="215"/>
      <c r="E8" s="215"/>
      <c r="F8" s="215"/>
      <c r="G8" s="215"/>
      <c r="H8" s="37"/>
      <c r="I8" s="37"/>
      <c r="J8" s="37"/>
      <c r="K8" s="37"/>
      <c r="L8" s="37"/>
    </row>
    <row r="9" spans="1:7" ht="16.5" customHeight="1">
      <c r="A9" s="24"/>
      <c r="B9" s="24"/>
      <c r="C9" s="24"/>
      <c r="D9" s="24"/>
      <c r="E9" s="24"/>
      <c r="F9" s="39"/>
      <c r="G9" s="24"/>
    </row>
    <row r="10" spans="1:7" ht="35.25" customHeight="1">
      <c r="A10" s="10"/>
      <c r="B10" s="13"/>
      <c r="C10" s="13"/>
      <c r="D10" s="2"/>
      <c r="E10" s="2" t="s">
        <v>310</v>
      </c>
      <c r="F10" s="2"/>
      <c r="G10" s="2" t="s">
        <v>335</v>
      </c>
    </row>
    <row r="11" spans="1:7" ht="15" customHeight="1">
      <c r="A11" s="10"/>
      <c r="B11" s="13"/>
      <c r="C11" s="13"/>
      <c r="D11" s="1"/>
      <c r="E11" s="1" t="s">
        <v>142</v>
      </c>
      <c r="F11" s="1"/>
      <c r="G11" s="1" t="s">
        <v>142</v>
      </c>
    </row>
    <row r="12" spans="1:8" ht="15" customHeight="1">
      <c r="A12" s="5" t="s">
        <v>34</v>
      </c>
      <c r="B12" s="13"/>
      <c r="C12" s="13"/>
      <c r="D12" s="1"/>
      <c r="E12" s="1"/>
      <c r="F12" s="1"/>
      <c r="G12" s="1"/>
      <c r="H12" s="17"/>
    </row>
    <row r="13" spans="1:8" ht="15" customHeight="1">
      <c r="A13" s="18" t="s">
        <v>95</v>
      </c>
      <c r="B13" s="13"/>
      <c r="C13" s="13"/>
      <c r="D13" s="1"/>
      <c r="E13" s="47">
        <f>'Income Statement'!I29</f>
        <v>353</v>
      </c>
      <c r="F13" s="6"/>
      <c r="G13" s="6">
        <v>3339</v>
      </c>
      <c r="H13" s="189" t="s">
        <v>20</v>
      </c>
    </row>
    <row r="14" spans="1:7" ht="15" customHeight="1">
      <c r="A14" s="18"/>
      <c r="B14" s="13"/>
      <c r="C14" s="13"/>
      <c r="D14" s="1"/>
      <c r="E14" s="47"/>
      <c r="F14" s="6"/>
      <c r="G14" s="6"/>
    </row>
    <row r="15" spans="1:7" ht="15" customHeight="1">
      <c r="A15" s="18" t="s">
        <v>35</v>
      </c>
      <c r="B15" s="13"/>
      <c r="C15" s="13"/>
      <c r="D15" s="1"/>
      <c r="E15" s="47"/>
      <c r="F15" s="6"/>
      <c r="G15" s="6"/>
    </row>
    <row r="16" spans="1:7" ht="15" customHeight="1">
      <c r="A16" s="18"/>
      <c r="B16" s="13" t="s">
        <v>36</v>
      </c>
      <c r="C16" s="13"/>
      <c r="D16" s="1"/>
      <c r="E16" s="47">
        <v>937</v>
      </c>
      <c r="F16" s="6"/>
      <c r="G16" s="6">
        <v>257</v>
      </c>
    </row>
    <row r="17" spans="1:7" ht="15" customHeight="1">
      <c r="A17" s="18"/>
      <c r="B17" s="13" t="s">
        <v>311</v>
      </c>
      <c r="C17" s="13"/>
      <c r="D17" s="1"/>
      <c r="E17" s="47">
        <v>0</v>
      </c>
      <c r="F17" s="6"/>
      <c r="G17" s="6">
        <v>5</v>
      </c>
    </row>
    <row r="18" spans="1:7" ht="15" customHeight="1">
      <c r="A18" s="18"/>
      <c r="B18" s="13" t="s">
        <v>137</v>
      </c>
      <c r="C18" s="13"/>
      <c r="D18" s="1"/>
      <c r="E18" s="47">
        <v>89</v>
      </c>
      <c r="F18" s="6"/>
      <c r="G18" s="6">
        <v>0</v>
      </c>
    </row>
    <row r="19" spans="1:7" ht="15" customHeight="1">
      <c r="A19" s="18"/>
      <c r="B19" s="13" t="s">
        <v>166</v>
      </c>
      <c r="C19" s="13"/>
      <c r="D19" s="1"/>
      <c r="E19" s="47">
        <v>-74</v>
      </c>
      <c r="F19" s="6"/>
      <c r="G19" s="6">
        <v>0</v>
      </c>
    </row>
    <row r="20" spans="1:7" ht="15" customHeight="1">
      <c r="A20" s="18"/>
      <c r="B20" s="13" t="s">
        <v>298</v>
      </c>
      <c r="C20" s="13"/>
      <c r="D20" s="1"/>
      <c r="E20" s="47">
        <v>2</v>
      </c>
      <c r="F20" s="6"/>
      <c r="G20" s="6">
        <v>0</v>
      </c>
    </row>
    <row r="21" spans="1:7" ht="15" customHeight="1">
      <c r="A21" s="18"/>
      <c r="B21" s="13" t="s">
        <v>108</v>
      </c>
      <c r="C21" s="13"/>
      <c r="D21" s="1"/>
      <c r="E21" s="47">
        <v>224</v>
      </c>
      <c r="F21" s="6"/>
      <c r="G21" s="6">
        <v>58</v>
      </c>
    </row>
    <row r="22" spans="1:7" ht="15" customHeight="1">
      <c r="A22" s="18"/>
      <c r="B22" s="13" t="s">
        <v>138</v>
      </c>
      <c r="C22" s="13"/>
      <c r="D22" s="1"/>
      <c r="E22" s="47">
        <v>-129</v>
      </c>
      <c r="F22" s="6"/>
      <c r="G22" s="6">
        <v>0</v>
      </c>
    </row>
    <row r="23" spans="1:7" ht="15" customHeight="1">
      <c r="A23" s="18"/>
      <c r="B23" s="13" t="s">
        <v>375</v>
      </c>
      <c r="C23" s="13"/>
      <c r="D23" s="1"/>
      <c r="E23" s="144">
        <v>-8</v>
      </c>
      <c r="F23" s="6"/>
      <c r="G23" s="22">
        <v>0</v>
      </c>
    </row>
    <row r="24" spans="1:7" ht="15" customHeight="1">
      <c r="A24" s="18" t="s">
        <v>92</v>
      </c>
      <c r="B24" s="13"/>
      <c r="C24" s="13"/>
      <c r="D24" s="1"/>
      <c r="E24" s="47">
        <f>+SUM(E13:E23)</f>
        <v>1394</v>
      </c>
      <c r="F24" s="6"/>
      <c r="G24" s="47">
        <f>+SUM(G13:G22)</f>
        <v>3659</v>
      </c>
    </row>
    <row r="25" spans="1:7" ht="15" customHeight="1">
      <c r="A25" s="18"/>
      <c r="B25" s="13"/>
      <c r="C25" s="13"/>
      <c r="D25" s="1"/>
      <c r="E25" s="47"/>
      <c r="F25" s="6"/>
      <c r="G25" s="6"/>
    </row>
    <row r="26" spans="1:7" ht="15" customHeight="1">
      <c r="A26" s="18" t="s">
        <v>37</v>
      </c>
      <c r="B26" s="13"/>
      <c r="C26" s="13"/>
      <c r="D26" s="1"/>
      <c r="E26" s="47"/>
      <c r="F26" s="6"/>
      <c r="G26" s="6"/>
    </row>
    <row r="27" spans="1:7" ht="15" customHeight="1">
      <c r="A27" s="18"/>
      <c r="B27" s="13" t="s">
        <v>38</v>
      </c>
      <c r="C27" s="13"/>
      <c r="D27" s="1"/>
      <c r="E27" s="6">
        <f>-6743-174</f>
        <v>-6917</v>
      </c>
      <c r="F27" s="6"/>
      <c r="G27" s="6">
        <v>-1500</v>
      </c>
    </row>
    <row r="28" spans="1:7" ht="15" customHeight="1">
      <c r="A28" s="18"/>
      <c r="B28" s="13" t="s">
        <v>39</v>
      </c>
      <c r="C28" s="13"/>
      <c r="D28" s="1"/>
      <c r="E28" s="47">
        <f>-1337+1390-1</f>
        <v>52</v>
      </c>
      <c r="F28" s="6"/>
      <c r="G28" s="6">
        <v>1009</v>
      </c>
    </row>
    <row r="29" spans="1:7" ht="15" customHeight="1">
      <c r="A29" s="8" t="s">
        <v>97</v>
      </c>
      <c r="B29" s="13"/>
      <c r="C29" s="13"/>
      <c r="D29" s="1"/>
      <c r="E29" s="21">
        <f>+SUM(E24:E28)</f>
        <v>-5471</v>
      </c>
      <c r="F29" s="6"/>
      <c r="G29" s="21">
        <f>+SUM(G24:G28)</f>
        <v>3168</v>
      </c>
    </row>
    <row r="30" spans="2:7" ht="15" customHeight="1">
      <c r="B30" s="13" t="s">
        <v>376</v>
      </c>
      <c r="C30" s="13"/>
      <c r="D30" s="1"/>
      <c r="E30" s="6">
        <v>0</v>
      </c>
      <c r="F30" s="6"/>
      <c r="G30" s="6">
        <v>-2</v>
      </c>
    </row>
    <row r="31" spans="1:7" ht="15" customHeight="1">
      <c r="A31" s="5"/>
      <c r="B31" s="13" t="s">
        <v>10</v>
      </c>
      <c r="C31" s="13"/>
      <c r="D31" s="1"/>
      <c r="E31" s="47">
        <f>-E21</f>
        <v>-224</v>
      </c>
      <c r="F31" s="6"/>
      <c r="G31" s="6">
        <v>-58</v>
      </c>
    </row>
    <row r="32" spans="1:7" ht="15" customHeight="1">
      <c r="A32" s="5"/>
      <c r="B32" s="13" t="s">
        <v>140</v>
      </c>
      <c r="C32" s="13"/>
      <c r="D32" s="1"/>
      <c r="E32" s="47">
        <v>-336</v>
      </c>
      <c r="F32" s="6"/>
      <c r="G32" s="47">
        <v>0</v>
      </c>
    </row>
    <row r="33" spans="1:7" ht="15" customHeight="1">
      <c r="A33" s="5"/>
      <c r="B33" s="13" t="s">
        <v>375</v>
      </c>
      <c r="C33" s="13"/>
      <c r="D33" s="1"/>
      <c r="E33" s="47">
        <v>8</v>
      </c>
      <c r="F33" s="6"/>
      <c r="G33" s="6">
        <v>0</v>
      </c>
    </row>
    <row r="34" spans="1:7" ht="15" customHeight="1">
      <c r="A34" s="5" t="s">
        <v>195</v>
      </c>
      <c r="B34" s="13"/>
      <c r="C34" s="13"/>
      <c r="D34" s="1"/>
      <c r="E34" s="7">
        <f>+SUM(E29:E33)</f>
        <v>-6023</v>
      </c>
      <c r="F34" s="6"/>
      <c r="G34" s="7">
        <f>+SUM(G29:G33)</f>
        <v>3108</v>
      </c>
    </row>
    <row r="35" spans="1:7" ht="15" customHeight="1">
      <c r="A35" s="18"/>
      <c r="B35" s="13"/>
      <c r="C35" s="13"/>
      <c r="D35" s="1"/>
      <c r="E35" s="6"/>
      <c r="F35" s="6"/>
      <c r="G35" s="6"/>
    </row>
    <row r="36" spans="1:7" ht="15" customHeight="1">
      <c r="A36" s="5" t="s">
        <v>40</v>
      </c>
      <c r="B36" s="13"/>
      <c r="C36" s="13"/>
      <c r="D36" s="1"/>
      <c r="E36" s="6"/>
      <c r="F36" s="6"/>
      <c r="G36" s="6"/>
    </row>
    <row r="37" spans="1:7" ht="15" customHeight="1">
      <c r="A37" s="5"/>
      <c r="B37" s="13" t="s">
        <v>9</v>
      </c>
      <c r="C37" s="13"/>
      <c r="D37" s="1"/>
      <c r="E37" s="47">
        <v>-2</v>
      </c>
      <c r="F37" s="6"/>
      <c r="G37" s="6">
        <v>482</v>
      </c>
    </row>
    <row r="38" spans="1:7" ht="15" customHeight="1">
      <c r="A38" s="5"/>
      <c r="B38" s="13" t="s">
        <v>299</v>
      </c>
      <c r="C38" s="13"/>
      <c r="D38" s="1"/>
      <c r="E38" s="47">
        <v>103</v>
      </c>
      <c r="F38" s="6"/>
      <c r="G38" s="6">
        <v>0</v>
      </c>
    </row>
    <row r="39" spans="1:7" ht="15" customHeight="1">
      <c r="A39" s="18"/>
      <c r="B39" s="13" t="s">
        <v>41</v>
      </c>
      <c r="C39" s="13"/>
      <c r="D39" s="1"/>
      <c r="E39" s="47">
        <f>-1171</f>
        <v>-1171</v>
      </c>
      <c r="F39" s="6"/>
      <c r="G39" s="6">
        <v>-1229</v>
      </c>
    </row>
    <row r="40" spans="1:7" ht="15" customHeight="1">
      <c r="A40" s="18"/>
      <c r="B40" s="13" t="s">
        <v>190</v>
      </c>
      <c r="C40" s="13"/>
      <c r="D40" s="1"/>
      <c r="E40" s="47">
        <v>-9</v>
      </c>
      <c r="F40" s="6"/>
      <c r="G40" s="6">
        <v>0</v>
      </c>
    </row>
    <row r="41" spans="1:7" ht="15" customHeight="1">
      <c r="A41" s="5"/>
      <c r="B41" s="13" t="s">
        <v>139</v>
      </c>
      <c r="C41" s="13"/>
      <c r="D41" s="1"/>
      <c r="E41" s="47">
        <v>129</v>
      </c>
      <c r="F41" s="6"/>
      <c r="G41" s="6">
        <v>0</v>
      </c>
    </row>
    <row r="42" spans="1:7" ht="15" customHeight="1">
      <c r="A42" s="5" t="s">
        <v>196</v>
      </c>
      <c r="B42" s="13"/>
      <c r="C42" s="13"/>
      <c r="D42" s="1"/>
      <c r="E42" s="7">
        <f>+SUM(E37:E41)</f>
        <v>-950</v>
      </c>
      <c r="F42" s="6"/>
      <c r="G42" s="7">
        <f>G39+G37</f>
        <v>-747</v>
      </c>
    </row>
    <row r="43" spans="1:7" ht="15" customHeight="1">
      <c r="A43" s="5"/>
      <c r="C43" s="13"/>
      <c r="D43" s="1"/>
      <c r="E43" s="6"/>
      <c r="F43" s="6"/>
      <c r="G43" s="6"/>
    </row>
    <row r="44" spans="1:7" ht="15" customHeight="1">
      <c r="A44" s="5" t="s">
        <v>158</v>
      </c>
      <c r="B44" s="13"/>
      <c r="C44" s="13"/>
      <c r="D44" s="1"/>
      <c r="E44" s="6"/>
      <c r="F44" s="6"/>
      <c r="G44" s="6"/>
    </row>
    <row r="45" spans="1:7" ht="15" customHeight="1">
      <c r="A45" s="5"/>
      <c r="B45" s="13" t="s">
        <v>163</v>
      </c>
      <c r="C45" s="13"/>
      <c r="D45" s="1"/>
      <c r="E45" s="47">
        <v>5022</v>
      </c>
      <c r="F45" s="6"/>
      <c r="G45" s="6">
        <v>0</v>
      </c>
    </row>
    <row r="46" spans="1:7" ht="15" customHeight="1">
      <c r="A46" s="5"/>
      <c r="B46" s="13" t="s">
        <v>192</v>
      </c>
      <c r="C46" s="13"/>
      <c r="D46" s="1"/>
      <c r="E46" s="6">
        <v>-3768</v>
      </c>
      <c r="F46" s="6"/>
      <c r="G46" s="6">
        <v>0</v>
      </c>
    </row>
    <row r="47" spans="1:7" ht="15" customHeight="1">
      <c r="A47" s="5"/>
      <c r="B47" s="13" t="s">
        <v>191</v>
      </c>
      <c r="C47" s="13"/>
      <c r="D47" s="1"/>
      <c r="E47" s="47">
        <v>10</v>
      </c>
      <c r="F47" s="6"/>
      <c r="G47" s="6">
        <v>0</v>
      </c>
    </row>
    <row r="48" spans="1:7" ht="15" customHeight="1">
      <c r="A48" s="10"/>
      <c r="B48" s="13" t="s">
        <v>126</v>
      </c>
      <c r="C48" s="13"/>
      <c r="D48" s="1"/>
      <c r="E48" s="47">
        <f>-1939</f>
        <v>-1939</v>
      </c>
      <c r="F48" s="6"/>
      <c r="G48" s="6">
        <v>-98</v>
      </c>
    </row>
    <row r="49" spans="1:7" ht="15" customHeight="1">
      <c r="A49" s="5" t="s">
        <v>197</v>
      </c>
      <c r="B49" s="13"/>
      <c r="C49" s="13"/>
      <c r="D49" s="1"/>
      <c r="E49" s="7">
        <f>+SUM(E45:E48)</f>
        <v>-675</v>
      </c>
      <c r="F49" s="6"/>
      <c r="G49" s="7">
        <f>+SUM(G45:G48)</f>
        <v>-98</v>
      </c>
    </row>
    <row r="50" spans="1:7" ht="15.75" customHeight="1">
      <c r="A50" s="10"/>
      <c r="B50" s="13"/>
      <c r="C50" s="13"/>
      <c r="D50" s="1"/>
      <c r="E50" s="6"/>
      <c r="F50" s="6"/>
      <c r="G50" s="6"/>
    </row>
    <row r="51" spans="1:7" ht="15" customHeight="1">
      <c r="A51" s="5" t="s">
        <v>374</v>
      </c>
      <c r="B51" s="13"/>
      <c r="C51" s="13"/>
      <c r="D51" s="1"/>
      <c r="E51" s="9">
        <f>+E34+E42+E49</f>
        <v>-7648</v>
      </c>
      <c r="F51" s="9"/>
      <c r="G51" s="6">
        <v>2263</v>
      </c>
    </row>
    <row r="52" spans="1:7" ht="15" customHeight="1">
      <c r="A52" s="18"/>
      <c r="B52" s="13"/>
      <c r="C52" s="13"/>
      <c r="D52" s="1"/>
      <c r="E52" s="1"/>
      <c r="F52" s="1"/>
      <c r="G52" s="19"/>
    </row>
    <row r="53" spans="1:7" ht="15" customHeight="1">
      <c r="A53" s="5" t="s">
        <v>193</v>
      </c>
      <c r="B53" s="13"/>
      <c r="C53" s="13"/>
      <c r="D53" s="1"/>
      <c r="E53" s="6">
        <v>15630</v>
      </c>
      <c r="F53" s="6"/>
      <c r="G53" s="6">
        <v>4</v>
      </c>
    </row>
    <row r="54" spans="1:7" ht="15" customHeight="1">
      <c r="A54" s="5"/>
      <c r="B54" s="13"/>
      <c r="C54" s="13"/>
      <c r="D54" s="1"/>
      <c r="E54" s="10"/>
      <c r="F54" s="10"/>
      <c r="G54" s="6"/>
    </row>
    <row r="55" spans="1:7" ht="15" customHeight="1" thickBot="1">
      <c r="A55" s="5" t="s">
        <v>194</v>
      </c>
      <c r="B55" s="13"/>
      <c r="C55" s="13"/>
      <c r="D55" s="1" t="s">
        <v>283</v>
      </c>
      <c r="E55" s="11">
        <f>+SUM(E51:E53)</f>
        <v>7982</v>
      </c>
      <c r="F55" s="9"/>
      <c r="G55" s="11">
        <f>+SUM(G51:G53)</f>
        <v>2267</v>
      </c>
    </row>
    <row r="56" spans="1:7" ht="15" customHeight="1" thickTop="1">
      <c r="A56" s="18"/>
      <c r="B56" s="13"/>
      <c r="C56" s="13"/>
      <c r="D56" s="1"/>
      <c r="E56" s="1"/>
      <c r="F56" s="1"/>
      <c r="G56" s="1"/>
    </row>
    <row r="57" spans="1:7" ht="15" customHeight="1">
      <c r="A57" s="18"/>
      <c r="B57" s="13"/>
      <c r="C57" s="13"/>
      <c r="D57" s="1"/>
      <c r="E57" s="149"/>
      <c r="F57" s="1"/>
      <c r="G57" s="1"/>
    </row>
    <row r="58" s="216" customFormat="1" ht="15" customHeight="1">
      <c r="A58" s="216" t="s">
        <v>407</v>
      </c>
    </row>
    <row r="59" spans="1:7" s="176" customFormat="1" ht="15" customHeight="1">
      <c r="A59" s="195" t="s">
        <v>20</v>
      </c>
      <c r="B59" s="216" t="s">
        <v>408</v>
      </c>
      <c r="C59" s="216"/>
      <c r="D59" s="216"/>
      <c r="E59" s="216"/>
      <c r="F59" s="216"/>
      <c r="G59" s="216"/>
    </row>
    <row r="60" s="188" customFormat="1" ht="15" customHeight="1"/>
    <row r="61" spans="1:13" ht="15" customHeight="1">
      <c r="A61" s="23"/>
      <c r="B61" s="23"/>
      <c r="C61" s="23"/>
      <c r="D61" s="23"/>
      <c r="E61" s="150"/>
      <c r="F61" s="23"/>
      <c r="G61" s="23"/>
      <c r="H61" s="43"/>
      <c r="I61" s="43"/>
      <c r="J61" s="43"/>
      <c r="K61" s="43"/>
      <c r="L61" s="43"/>
      <c r="M61" s="43"/>
    </row>
    <row r="62" spans="1:12" ht="12.75">
      <c r="A62" s="41" t="str">
        <f>'Balance Sheet'!A57:F57</f>
        <v>The above statement should be read in conjunction with the accompanying notes attached to this interim financial report as well as the </v>
      </c>
      <c r="B62" s="3"/>
      <c r="C62" s="3"/>
      <c r="D62" s="3"/>
      <c r="E62" s="3"/>
      <c r="F62" s="38"/>
      <c r="G62" s="3"/>
      <c r="H62" s="20"/>
      <c r="I62" s="3"/>
      <c r="J62" s="3"/>
      <c r="K62" s="3"/>
      <c r="L62" s="3"/>
    </row>
    <row r="63" ht="12.75">
      <c r="A63" s="40" t="str">
        <f>'Balance Sheet'!A58:F58</f>
        <v>Audited Financial Statements for the financial year ended 31 December 2005.</v>
      </c>
    </row>
    <row r="65" ht="12.75">
      <c r="C65" s="8" t="s">
        <v>27</v>
      </c>
    </row>
    <row r="302" spans="2:10" ht="12.75">
      <c r="B302" s="213"/>
      <c r="C302" s="213"/>
      <c r="D302" s="213"/>
      <c r="E302" s="213"/>
      <c r="F302" s="213"/>
      <c r="G302" s="213"/>
      <c r="H302" s="213"/>
      <c r="I302" s="213"/>
      <c r="J302" s="213"/>
    </row>
    <row r="303" spans="2:10" ht="12.75">
      <c r="B303" s="213"/>
      <c r="C303" s="213"/>
      <c r="D303" s="213"/>
      <c r="E303" s="213"/>
      <c r="F303" s="213"/>
      <c r="G303" s="213"/>
      <c r="H303" s="213"/>
      <c r="I303" s="213"/>
      <c r="J303" s="213"/>
    </row>
  </sheetData>
  <mergeCells count="9">
    <mergeCell ref="B302:J303"/>
    <mergeCell ref="A7:G7"/>
    <mergeCell ref="A1:G1"/>
    <mergeCell ref="A2:G2"/>
    <mergeCell ref="A3:G3"/>
    <mergeCell ref="A8:G8"/>
    <mergeCell ref="A5:G5"/>
    <mergeCell ref="A58:IV58"/>
    <mergeCell ref="B59:G59"/>
  </mergeCells>
  <printOptions horizontalCentered="1"/>
  <pageMargins left="1.1" right="0.68" top="0.6692913385826772" bottom="0.3937007874015748" header="0.5118110236220472" footer="0.2755905511811024"/>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Q469"/>
  <sheetViews>
    <sheetView tabSelected="1" view="pageBreakPreview" zoomScaleNormal="75" zoomScaleSheetLayoutView="100" workbookViewId="0" topLeftCell="A7">
      <selection activeCell="F277" sqref="F277"/>
    </sheetView>
  </sheetViews>
  <sheetFormatPr defaultColWidth="9.33203125" defaultRowHeight="12.75"/>
  <cols>
    <col min="1" max="1" width="4.66015625" style="17" customWidth="1"/>
    <col min="2" max="2" width="2.83203125" style="17" customWidth="1"/>
    <col min="3" max="3" width="3.83203125" style="17" customWidth="1"/>
    <col min="4" max="4" width="22" style="17" customWidth="1"/>
    <col min="5" max="5" width="17.5" style="17" customWidth="1"/>
    <col min="6" max="6" width="13.16015625" style="17" customWidth="1"/>
    <col min="7" max="7" width="17" style="17" customWidth="1"/>
    <col min="8" max="8" width="15.16015625" style="17" customWidth="1"/>
    <col min="9" max="9" width="19.33203125" style="17" customWidth="1"/>
    <col min="10" max="10" width="18.5" style="17" customWidth="1"/>
    <col min="11" max="16384" width="9.33203125" style="17" customWidth="1"/>
  </cols>
  <sheetData>
    <row r="1" ht="15" customHeight="1">
      <c r="A1" s="92"/>
    </row>
    <row r="2" spans="1:2" ht="12.75">
      <c r="A2" s="29" t="s">
        <v>42</v>
      </c>
      <c r="B2" s="30" t="s">
        <v>341</v>
      </c>
    </row>
    <row r="3" spans="1:2" ht="12.75">
      <c r="A3" s="29"/>
      <c r="B3" s="30"/>
    </row>
    <row r="4" ht="12.75">
      <c r="A4" s="31"/>
    </row>
    <row r="5" spans="1:2" ht="12.75">
      <c r="A5" s="29" t="s">
        <v>43</v>
      </c>
      <c r="B5" s="30" t="s">
        <v>44</v>
      </c>
    </row>
    <row r="6" spans="1:10" ht="12.75">
      <c r="A6" s="31"/>
      <c r="B6" s="218" t="s">
        <v>328</v>
      </c>
      <c r="C6" s="218"/>
      <c r="D6" s="218"/>
      <c r="E6" s="218"/>
      <c r="F6" s="218"/>
      <c r="G6" s="218"/>
      <c r="H6" s="218"/>
      <c r="I6" s="218"/>
      <c r="J6" s="218"/>
    </row>
    <row r="7" spans="1:10" ht="12.75">
      <c r="A7" s="31"/>
      <c r="B7" s="218"/>
      <c r="C7" s="218"/>
      <c r="D7" s="218"/>
      <c r="E7" s="218"/>
      <c r="F7" s="218"/>
      <c r="G7" s="218"/>
      <c r="H7" s="218"/>
      <c r="I7" s="218"/>
      <c r="J7" s="218"/>
    </row>
    <row r="8" spans="1:10" ht="12.75">
      <c r="A8" s="31"/>
      <c r="B8" s="218"/>
      <c r="C8" s="218"/>
      <c r="D8" s="218"/>
      <c r="E8" s="218"/>
      <c r="F8" s="218"/>
      <c r="G8" s="218"/>
      <c r="H8" s="218"/>
      <c r="I8" s="218"/>
      <c r="J8" s="218"/>
    </row>
    <row r="9" spans="1:10" ht="12.75">
      <c r="A9" s="31"/>
      <c r="B9" s="51"/>
      <c r="C9" s="51"/>
      <c r="D9" s="51"/>
      <c r="E9" s="51"/>
      <c r="F9" s="51"/>
      <c r="G9" s="51"/>
      <c r="H9" s="51"/>
      <c r="I9" s="51"/>
      <c r="J9" s="51"/>
    </row>
    <row r="10" spans="1:10" ht="12.75">
      <c r="A10" s="31"/>
      <c r="B10" s="218" t="s">
        <v>344</v>
      </c>
      <c r="C10" s="218"/>
      <c r="D10" s="218"/>
      <c r="E10" s="218"/>
      <c r="F10" s="218"/>
      <c r="G10" s="218"/>
      <c r="H10" s="218"/>
      <c r="I10" s="218"/>
      <c r="J10" s="218"/>
    </row>
    <row r="11" spans="1:10" ht="12.75">
      <c r="A11" s="31"/>
      <c r="B11" s="218"/>
      <c r="C11" s="218"/>
      <c r="D11" s="218"/>
      <c r="E11" s="218"/>
      <c r="F11" s="218"/>
      <c r="G11" s="218"/>
      <c r="H11" s="218"/>
      <c r="I11" s="218"/>
      <c r="J11" s="218"/>
    </row>
    <row r="12" spans="1:10" ht="12.75">
      <c r="A12" s="31"/>
      <c r="B12" s="218"/>
      <c r="C12" s="218"/>
      <c r="D12" s="218"/>
      <c r="E12" s="218"/>
      <c r="F12" s="218"/>
      <c r="G12" s="218"/>
      <c r="H12" s="218"/>
      <c r="I12" s="218"/>
      <c r="J12" s="218"/>
    </row>
    <row r="13" spans="1:10" ht="12.75">
      <c r="A13" s="31"/>
      <c r="B13" s="218"/>
      <c r="C13" s="218"/>
      <c r="D13" s="218"/>
      <c r="E13" s="218"/>
      <c r="F13" s="218"/>
      <c r="G13" s="218"/>
      <c r="H13" s="218"/>
      <c r="I13" s="218"/>
      <c r="J13" s="218"/>
    </row>
    <row r="14" spans="1:10" ht="12.75">
      <c r="A14" s="31"/>
      <c r="B14" s="51"/>
      <c r="C14" s="51"/>
      <c r="D14" s="51"/>
      <c r="E14" s="51"/>
      <c r="F14" s="51"/>
      <c r="G14" s="51"/>
      <c r="H14" s="51"/>
      <c r="I14" s="51"/>
      <c r="J14" s="51"/>
    </row>
    <row r="15" spans="1:2" ht="12.75">
      <c r="A15" s="29" t="s">
        <v>45</v>
      </c>
      <c r="B15" s="30" t="s">
        <v>272</v>
      </c>
    </row>
    <row r="16" spans="1:10" ht="12.75">
      <c r="A16" s="29"/>
      <c r="B16" s="218" t="s">
        <v>286</v>
      </c>
      <c r="C16" s="218"/>
      <c r="D16" s="218"/>
      <c r="E16" s="218"/>
      <c r="F16" s="218"/>
      <c r="G16" s="218"/>
      <c r="H16" s="218"/>
      <c r="I16" s="218"/>
      <c r="J16" s="218"/>
    </row>
    <row r="17" spans="1:10" ht="12.75">
      <c r="A17" s="29"/>
      <c r="B17" s="218"/>
      <c r="C17" s="218"/>
      <c r="D17" s="218"/>
      <c r="E17" s="218"/>
      <c r="F17" s="218"/>
      <c r="G17" s="218"/>
      <c r="H17" s="218"/>
      <c r="I17" s="218"/>
      <c r="J17" s="218"/>
    </row>
    <row r="18" spans="1:2" ht="12.75">
      <c r="A18" s="29"/>
      <c r="B18" s="30"/>
    </row>
    <row r="19" spans="1:7" ht="12.75">
      <c r="A19" s="29"/>
      <c r="B19" s="30"/>
      <c r="D19" s="87" t="s">
        <v>250</v>
      </c>
      <c r="E19" s="87" t="s">
        <v>251</v>
      </c>
      <c r="F19" s="87"/>
      <c r="G19" s="87"/>
    </row>
    <row r="20" spans="1:7" ht="12.75">
      <c r="A20" s="29"/>
      <c r="B20" s="30"/>
      <c r="D20" s="87" t="s">
        <v>252</v>
      </c>
      <c r="E20" s="87" t="s">
        <v>253</v>
      </c>
      <c r="F20" s="87"/>
      <c r="G20" s="87"/>
    </row>
    <row r="21" spans="1:7" ht="12.75">
      <c r="A21" s="29"/>
      <c r="B21" s="30"/>
      <c r="D21" s="87" t="s">
        <v>254</v>
      </c>
      <c r="E21" s="87" t="s">
        <v>255</v>
      </c>
      <c r="F21" s="87"/>
      <c r="G21" s="87"/>
    </row>
    <row r="22" spans="1:7" ht="12.75">
      <c r="A22" s="29"/>
      <c r="B22" s="30"/>
      <c r="D22" s="87" t="s">
        <v>256</v>
      </c>
      <c r="E22" s="87" t="s">
        <v>257</v>
      </c>
      <c r="F22" s="87"/>
      <c r="G22" s="87"/>
    </row>
    <row r="23" spans="1:7" ht="12.75">
      <c r="A23" s="29"/>
      <c r="B23" s="30"/>
      <c r="D23" s="87" t="s">
        <v>258</v>
      </c>
      <c r="E23" s="87" t="s">
        <v>259</v>
      </c>
      <c r="F23" s="87"/>
      <c r="G23" s="87"/>
    </row>
    <row r="24" spans="1:7" ht="12.75">
      <c r="A24" s="29"/>
      <c r="B24" s="30"/>
      <c r="D24" s="87" t="s">
        <v>260</v>
      </c>
      <c r="E24" s="87" t="s">
        <v>261</v>
      </c>
      <c r="F24" s="87"/>
      <c r="G24" s="87"/>
    </row>
    <row r="25" spans="1:7" ht="12.75">
      <c r="A25" s="29"/>
      <c r="B25" s="30"/>
      <c r="D25" s="87" t="s">
        <v>262</v>
      </c>
      <c r="E25" s="87" t="s">
        <v>263</v>
      </c>
      <c r="F25" s="87"/>
      <c r="G25" s="87"/>
    </row>
    <row r="26" spans="1:7" ht="12.75">
      <c r="A26" s="29"/>
      <c r="B26" s="30"/>
      <c r="D26" s="87" t="s">
        <v>264</v>
      </c>
      <c r="E26" s="87" t="s">
        <v>265</v>
      </c>
      <c r="F26" s="87"/>
      <c r="G26" s="87"/>
    </row>
    <row r="27" spans="1:7" ht="12.75">
      <c r="A27" s="29"/>
      <c r="B27" s="30"/>
      <c r="D27" s="87" t="s">
        <v>266</v>
      </c>
      <c r="E27" s="87" t="s">
        <v>267</v>
      </c>
      <c r="F27" s="87"/>
      <c r="G27" s="87"/>
    </row>
    <row r="28" spans="1:7" ht="12.75">
      <c r="A28" s="29"/>
      <c r="B28" s="30"/>
      <c r="D28" s="87" t="s">
        <v>268</v>
      </c>
      <c r="E28" s="87" t="s">
        <v>269</v>
      </c>
      <c r="F28" s="87"/>
      <c r="G28" s="87"/>
    </row>
    <row r="29" spans="1:7" ht="12.75">
      <c r="A29" s="29"/>
      <c r="B29" s="30"/>
      <c r="D29" s="87" t="s">
        <v>270</v>
      </c>
      <c r="E29" s="87" t="s">
        <v>271</v>
      </c>
      <c r="F29" s="87"/>
      <c r="G29" s="87"/>
    </row>
    <row r="30" spans="1:7" ht="12.75">
      <c r="A30" s="29"/>
      <c r="B30" s="30"/>
      <c r="D30" s="87" t="s">
        <v>347</v>
      </c>
      <c r="E30" s="87" t="s">
        <v>348</v>
      </c>
      <c r="F30" s="87"/>
      <c r="G30" s="87"/>
    </row>
    <row r="31" spans="1:2" ht="12.75">
      <c r="A31" s="29"/>
      <c r="B31" s="30"/>
    </row>
    <row r="32" spans="1:2" ht="12.75">
      <c r="A32" s="31"/>
      <c r="B32" s="17" t="s">
        <v>288</v>
      </c>
    </row>
    <row r="33" spans="1:3" ht="12.75">
      <c r="A33" s="31"/>
      <c r="B33" s="53" t="s">
        <v>20</v>
      </c>
      <c r="C33" s="17" t="s">
        <v>273</v>
      </c>
    </row>
    <row r="34" spans="1:10" ht="12.75">
      <c r="A34" s="31"/>
      <c r="C34" s="222" t="s">
        <v>300</v>
      </c>
      <c r="D34" s="222"/>
      <c r="E34" s="222"/>
      <c r="F34" s="222"/>
      <c r="G34" s="222"/>
      <c r="H34" s="222"/>
      <c r="I34" s="222"/>
      <c r="J34" s="222"/>
    </row>
    <row r="35" spans="1:10" ht="12.75">
      <c r="A35" s="31"/>
      <c r="C35" s="222"/>
      <c r="D35" s="222"/>
      <c r="E35" s="222"/>
      <c r="F35" s="222"/>
      <c r="G35" s="222"/>
      <c r="H35" s="222"/>
      <c r="I35" s="222"/>
      <c r="J35" s="222"/>
    </row>
    <row r="36" spans="1:10" ht="12.75">
      <c r="A36" s="31"/>
      <c r="C36" s="222" t="s">
        <v>380</v>
      </c>
      <c r="D36" s="222"/>
      <c r="E36" s="222"/>
      <c r="F36" s="222"/>
      <c r="G36" s="222"/>
      <c r="H36" s="222"/>
      <c r="I36" s="222"/>
      <c r="J36" s="222"/>
    </row>
    <row r="37" spans="1:10" ht="12.75">
      <c r="A37" s="31"/>
      <c r="C37" s="222"/>
      <c r="D37" s="222"/>
      <c r="E37" s="222"/>
      <c r="F37" s="222"/>
      <c r="G37" s="222"/>
      <c r="H37" s="222"/>
      <c r="I37" s="222"/>
      <c r="J37" s="222"/>
    </row>
    <row r="38" spans="1:10" ht="12.75">
      <c r="A38" s="31"/>
      <c r="C38" s="222"/>
      <c r="D38" s="222"/>
      <c r="E38" s="222"/>
      <c r="F38" s="222"/>
      <c r="G38" s="222"/>
      <c r="H38" s="222"/>
      <c r="I38" s="222"/>
      <c r="J38" s="222"/>
    </row>
    <row r="39" spans="1:10" ht="12.75">
      <c r="A39" s="31"/>
      <c r="C39" s="56"/>
      <c r="D39" s="56"/>
      <c r="E39" s="56"/>
      <c r="F39" s="56"/>
      <c r="G39" s="56"/>
      <c r="H39" s="56"/>
      <c r="I39" s="56"/>
      <c r="J39" s="56"/>
    </row>
    <row r="40" spans="1:10" ht="12.75">
      <c r="A40" s="31"/>
      <c r="C40" s="56"/>
      <c r="D40" s="56"/>
      <c r="E40" s="56"/>
      <c r="F40" s="56"/>
      <c r="G40" s="56"/>
      <c r="H40" s="56"/>
      <c r="I40" s="56"/>
      <c r="J40" s="56"/>
    </row>
    <row r="41" spans="1:10" ht="12.75">
      <c r="A41" s="29" t="s">
        <v>46</v>
      </c>
      <c r="B41" s="30" t="s">
        <v>289</v>
      </c>
      <c r="C41" s="56"/>
      <c r="D41" s="56"/>
      <c r="E41" s="56"/>
      <c r="F41" s="56"/>
      <c r="G41" s="56"/>
      <c r="H41" s="56"/>
      <c r="I41" s="56"/>
      <c r="J41" s="56"/>
    </row>
    <row r="42" spans="1:10" ht="12.75">
      <c r="A42" s="31"/>
      <c r="B42" s="17" t="s">
        <v>290</v>
      </c>
      <c r="C42" s="56"/>
      <c r="D42" s="56"/>
      <c r="E42" s="56"/>
      <c r="F42" s="56"/>
      <c r="G42" s="56"/>
      <c r="H42" s="56"/>
      <c r="I42" s="56"/>
      <c r="J42" s="56"/>
    </row>
    <row r="43" spans="1:10" ht="25.5">
      <c r="A43" s="31"/>
      <c r="C43" s="56"/>
      <c r="D43" s="56"/>
      <c r="E43" s="56"/>
      <c r="F43" s="55" t="s">
        <v>279</v>
      </c>
      <c r="G43" s="55"/>
      <c r="H43" s="55" t="s">
        <v>250</v>
      </c>
      <c r="I43" s="55" t="s">
        <v>274</v>
      </c>
      <c r="J43" s="55"/>
    </row>
    <row r="44" spans="1:11" ht="25.5">
      <c r="A44" s="31"/>
      <c r="C44" s="56"/>
      <c r="D44" s="56"/>
      <c r="E44" s="56"/>
      <c r="F44" s="55" t="s">
        <v>277</v>
      </c>
      <c r="G44" s="55"/>
      <c r="H44" s="55" t="s">
        <v>280</v>
      </c>
      <c r="I44" s="55" t="s">
        <v>277</v>
      </c>
      <c r="K44" s="55"/>
    </row>
    <row r="45" spans="1:11" ht="12.75">
      <c r="A45" s="31"/>
      <c r="B45" s="30" t="s">
        <v>275</v>
      </c>
      <c r="C45" s="56"/>
      <c r="D45" s="56"/>
      <c r="E45" s="56"/>
      <c r="F45" s="55" t="s">
        <v>142</v>
      </c>
      <c r="G45" s="55"/>
      <c r="H45" s="55" t="s">
        <v>142</v>
      </c>
      <c r="I45" s="55" t="s">
        <v>142</v>
      </c>
      <c r="J45" s="55"/>
      <c r="K45" s="55"/>
    </row>
    <row r="46" spans="1:11" ht="12.75">
      <c r="A46" s="31"/>
      <c r="B46" s="30" t="s">
        <v>278</v>
      </c>
      <c r="C46" s="56"/>
      <c r="D46" s="56"/>
      <c r="E46" s="56"/>
      <c r="F46" s="56"/>
      <c r="G46" s="56"/>
      <c r="H46" s="56"/>
      <c r="I46" s="56"/>
      <c r="K46" s="56"/>
    </row>
    <row r="47" spans="1:11" ht="12.75">
      <c r="A47" s="31"/>
      <c r="B47" s="17" t="s">
        <v>276</v>
      </c>
      <c r="C47" s="56"/>
      <c r="D47" s="56"/>
      <c r="E47" s="56"/>
      <c r="F47" s="88">
        <v>304</v>
      </c>
      <c r="G47" s="88"/>
      <c r="H47" s="88">
        <v>3340</v>
      </c>
      <c r="I47" s="57">
        <f>H47+F47</f>
        <v>3644</v>
      </c>
      <c r="J47" s="44"/>
      <c r="K47" s="57"/>
    </row>
    <row r="48" spans="1:10" ht="12.75">
      <c r="A48" s="31"/>
      <c r="B48" s="17" t="s">
        <v>291</v>
      </c>
      <c r="C48" s="56"/>
      <c r="D48" s="56"/>
      <c r="E48" s="56"/>
      <c r="F48" s="89">
        <v>6286</v>
      </c>
      <c r="G48" s="90"/>
      <c r="H48" s="89">
        <v>3340</v>
      </c>
      <c r="I48" s="89">
        <f>H48+F48</f>
        <v>9626</v>
      </c>
      <c r="J48" s="56"/>
    </row>
    <row r="49" spans="1:10" ht="12.75">
      <c r="A49" s="31"/>
      <c r="C49" s="56"/>
      <c r="D49" s="56"/>
      <c r="E49" s="56"/>
      <c r="F49" s="89"/>
      <c r="G49" s="90"/>
      <c r="H49" s="89"/>
      <c r="I49" s="89"/>
      <c r="J49" s="56"/>
    </row>
    <row r="50" spans="1:10" ht="12.75">
      <c r="A50" s="31"/>
      <c r="C50" s="56"/>
      <c r="D50" s="56"/>
      <c r="E50" s="56"/>
      <c r="F50" s="89"/>
      <c r="G50" s="90"/>
      <c r="H50" s="89"/>
      <c r="I50" s="89"/>
      <c r="J50" s="56"/>
    </row>
    <row r="51" spans="1:9" ht="12.75">
      <c r="A51" s="29" t="s">
        <v>48</v>
      </c>
      <c r="B51" s="30" t="s">
        <v>98</v>
      </c>
      <c r="I51" s="93"/>
    </row>
    <row r="52" spans="1:2" ht="12.75">
      <c r="A52" s="31"/>
      <c r="B52" s="17" t="s">
        <v>342</v>
      </c>
    </row>
    <row r="53" ht="12.75">
      <c r="A53" s="31"/>
    </row>
    <row r="54" ht="12.75">
      <c r="A54" s="31"/>
    </row>
    <row r="55" spans="1:2" ht="12.75">
      <c r="A55" s="29" t="s">
        <v>50</v>
      </c>
      <c r="B55" s="30" t="s">
        <v>47</v>
      </c>
    </row>
    <row r="56" spans="1:2" ht="12.75">
      <c r="A56" s="31"/>
      <c r="B56" s="17" t="s">
        <v>336</v>
      </c>
    </row>
    <row r="57" ht="12.75">
      <c r="A57" s="31"/>
    </row>
    <row r="58" ht="12.75">
      <c r="A58" s="31"/>
    </row>
    <row r="59" spans="1:2" ht="12.75">
      <c r="A59" s="29" t="s">
        <v>52</v>
      </c>
      <c r="B59" s="30" t="s">
        <v>49</v>
      </c>
    </row>
    <row r="60" spans="1:10" ht="12.75">
      <c r="A60" s="31"/>
      <c r="B60" s="222" t="s">
        <v>287</v>
      </c>
      <c r="C60" s="222"/>
      <c r="D60" s="222"/>
      <c r="E60" s="222"/>
      <c r="F60" s="222"/>
      <c r="G60" s="222"/>
      <c r="H60" s="222"/>
      <c r="I60" s="222"/>
      <c r="J60" s="222"/>
    </row>
    <row r="61" spans="1:10" ht="12.75">
      <c r="A61" s="31"/>
      <c r="B61" s="222"/>
      <c r="C61" s="222"/>
      <c r="D61" s="222"/>
      <c r="E61" s="222"/>
      <c r="F61" s="222"/>
      <c r="G61" s="222"/>
      <c r="H61" s="222"/>
      <c r="I61" s="222"/>
      <c r="J61" s="222"/>
    </row>
    <row r="62" spans="1:10" ht="12.75">
      <c r="A62" s="31"/>
      <c r="B62" s="56"/>
      <c r="C62" s="56"/>
      <c r="D62" s="56"/>
      <c r="E62" s="56"/>
      <c r="F62" s="56"/>
      <c r="G62" s="56"/>
      <c r="H62" s="56"/>
      <c r="I62" s="56"/>
      <c r="J62" s="56"/>
    </row>
    <row r="63" spans="1:10" ht="12.75">
      <c r="A63" s="31"/>
      <c r="B63" s="56"/>
      <c r="C63" s="56"/>
      <c r="D63" s="56"/>
      <c r="E63" s="56"/>
      <c r="F63" s="56"/>
      <c r="G63" s="56"/>
      <c r="H63" s="56"/>
      <c r="I63" s="56"/>
      <c r="J63" s="56"/>
    </row>
    <row r="64" spans="1:2" ht="12.75">
      <c r="A64" s="29" t="s">
        <v>54</v>
      </c>
      <c r="B64" s="30" t="s">
        <v>51</v>
      </c>
    </row>
    <row r="65" spans="1:10" ht="12.75">
      <c r="A65" s="31"/>
      <c r="B65" s="221" t="s">
        <v>339</v>
      </c>
      <c r="C65" s="221"/>
      <c r="D65" s="221"/>
      <c r="E65" s="221"/>
      <c r="F65" s="221"/>
      <c r="G65" s="221"/>
      <c r="H65" s="221"/>
      <c r="I65" s="221"/>
      <c r="J65" s="221"/>
    </row>
    <row r="66" spans="1:10" ht="12.75">
      <c r="A66" s="31"/>
      <c r="B66" s="94"/>
      <c r="C66" s="94"/>
      <c r="D66" s="94"/>
      <c r="E66" s="94"/>
      <c r="F66" s="94"/>
      <c r="G66" s="94"/>
      <c r="H66" s="94"/>
      <c r="I66" s="94"/>
      <c r="J66" s="94"/>
    </row>
    <row r="67" spans="1:10" ht="12.75">
      <c r="A67" s="31"/>
      <c r="B67" s="94"/>
      <c r="C67" s="94"/>
      <c r="D67" s="94"/>
      <c r="E67" s="94"/>
      <c r="F67" s="94"/>
      <c r="G67" s="94"/>
      <c r="H67" s="94"/>
      <c r="I67" s="94"/>
      <c r="J67" s="94"/>
    </row>
    <row r="68" spans="1:10" ht="12.75">
      <c r="A68" s="31"/>
      <c r="B68" s="94"/>
      <c r="C68" s="94"/>
      <c r="D68" s="94"/>
      <c r="E68" s="94"/>
      <c r="F68" s="94"/>
      <c r="G68" s="94"/>
      <c r="H68" s="94"/>
      <c r="I68" s="94"/>
      <c r="J68" s="94"/>
    </row>
    <row r="69" spans="1:2" ht="12.75">
      <c r="A69" s="29" t="s">
        <v>56</v>
      </c>
      <c r="B69" s="30" t="s">
        <v>53</v>
      </c>
    </row>
    <row r="70" spans="1:10" ht="12.75">
      <c r="A70" s="31"/>
      <c r="B70" s="219" t="s">
        <v>167</v>
      </c>
      <c r="C70" s="219"/>
      <c r="D70" s="219"/>
      <c r="E70" s="219"/>
      <c r="F70" s="219"/>
      <c r="G70" s="219"/>
      <c r="H70" s="219"/>
      <c r="I70" s="219"/>
      <c r="J70" s="219"/>
    </row>
    <row r="71" spans="1:10" ht="12.75">
      <c r="A71" s="31"/>
      <c r="B71" s="219"/>
      <c r="C71" s="219"/>
      <c r="D71" s="219"/>
      <c r="E71" s="219"/>
      <c r="F71" s="219"/>
      <c r="G71" s="219"/>
      <c r="H71" s="219"/>
      <c r="I71" s="219"/>
      <c r="J71" s="219"/>
    </row>
    <row r="72" spans="1:10" ht="12.75">
      <c r="A72" s="31"/>
      <c r="B72" s="95"/>
      <c r="C72" s="95"/>
      <c r="D72" s="95"/>
      <c r="E72" s="95"/>
      <c r="F72" s="95"/>
      <c r="G72" s="95"/>
      <c r="H72" s="95"/>
      <c r="I72" s="95"/>
      <c r="J72" s="95"/>
    </row>
    <row r="73" spans="1:10" ht="12.75">
      <c r="A73" s="31"/>
      <c r="B73" s="51"/>
      <c r="C73" s="51"/>
      <c r="D73" s="51"/>
      <c r="E73" s="51"/>
      <c r="F73" s="51"/>
      <c r="G73" s="51"/>
      <c r="H73" s="51"/>
      <c r="I73" s="51"/>
      <c r="J73" s="51"/>
    </row>
    <row r="74" spans="1:2" ht="12.75">
      <c r="A74" s="29" t="s">
        <v>58</v>
      </c>
      <c r="B74" s="30" t="s">
        <v>55</v>
      </c>
    </row>
    <row r="75" spans="1:10" ht="12.75">
      <c r="A75" s="29"/>
      <c r="B75" s="32" t="s">
        <v>14</v>
      </c>
      <c r="C75" s="32"/>
      <c r="D75" s="32"/>
      <c r="E75" s="32"/>
      <c r="F75" s="32"/>
      <c r="G75" s="32"/>
      <c r="H75" s="32"/>
      <c r="I75" s="32"/>
      <c r="J75" s="32"/>
    </row>
    <row r="76" spans="1:10" ht="12.75">
      <c r="A76" s="29"/>
      <c r="B76" s="32"/>
      <c r="C76" s="32"/>
      <c r="D76" s="32"/>
      <c r="E76" s="32"/>
      <c r="F76" s="32"/>
      <c r="G76" s="32"/>
      <c r="H76" s="32"/>
      <c r="I76" s="32"/>
      <c r="J76" s="32"/>
    </row>
    <row r="77" spans="1:10" ht="12.75">
      <c r="A77" s="29"/>
      <c r="B77" s="32"/>
      <c r="C77" s="32"/>
      <c r="D77" s="32"/>
      <c r="E77" s="32"/>
      <c r="F77" s="32"/>
      <c r="G77" s="32"/>
      <c r="H77" s="32"/>
      <c r="I77" s="32"/>
      <c r="J77" s="32"/>
    </row>
    <row r="78" spans="1:2" ht="12.75">
      <c r="A78" s="29" t="s">
        <v>59</v>
      </c>
      <c r="B78" s="30" t="s">
        <v>57</v>
      </c>
    </row>
    <row r="79" spans="1:10" ht="12.75">
      <c r="A79" s="31"/>
      <c r="B79" s="32" t="s">
        <v>329</v>
      </c>
      <c r="C79" s="32"/>
      <c r="D79" s="32"/>
      <c r="E79" s="32"/>
      <c r="F79" s="32"/>
      <c r="G79" s="32"/>
      <c r="H79" s="32"/>
      <c r="I79" s="32"/>
      <c r="J79" s="32"/>
    </row>
    <row r="80" spans="1:10" ht="12.75">
      <c r="A80" s="31"/>
      <c r="B80" s="32"/>
      <c r="C80" s="32"/>
      <c r="D80" s="32"/>
      <c r="E80" s="32"/>
      <c r="F80" s="32"/>
      <c r="G80" s="32"/>
      <c r="H80" s="32"/>
      <c r="I80" s="32"/>
      <c r="J80" s="32"/>
    </row>
    <row r="81" spans="1:10" ht="51">
      <c r="A81" s="31"/>
      <c r="B81" s="32"/>
      <c r="C81" s="32"/>
      <c r="D81" s="32"/>
      <c r="E81" s="48" t="s">
        <v>202</v>
      </c>
      <c r="F81" s="55" t="s">
        <v>203</v>
      </c>
      <c r="G81" s="48" t="s">
        <v>204</v>
      </c>
      <c r="H81" s="48" t="s">
        <v>207</v>
      </c>
      <c r="I81" s="96" t="s">
        <v>208</v>
      </c>
      <c r="J81" s="97"/>
    </row>
    <row r="82" spans="1:10" ht="12.75">
      <c r="A82" s="31"/>
      <c r="B82" s="32"/>
      <c r="C82" s="32"/>
      <c r="D82" s="32"/>
      <c r="E82" s="48" t="s">
        <v>12</v>
      </c>
      <c r="F82" s="48" t="s">
        <v>142</v>
      </c>
      <c r="G82" s="48" t="s">
        <v>142</v>
      </c>
      <c r="H82" s="48" t="s">
        <v>142</v>
      </c>
      <c r="I82" s="48" t="s">
        <v>142</v>
      </c>
      <c r="J82" s="100"/>
    </row>
    <row r="83" spans="1:10" ht="12.75">
      <c r="A83" s="31"/>
      <c r="B83" s="32"/>
      <c r="C83" s="32"/>
      <c r="D83" s="52" t="s">
        <v>121</v>
      </c>
      <c r="E83" s="44"/>
      <c r="F83" s="101"/>
      <c r="G83" s="44"/>
      <c r="H83" s="102"/>
      <c r="I83" s="71"/>
      <c r="J83" s="103"/>
    </row>
    <row r="84" spans="1:10" ht="12.75">
      <c r="A84" s="31"/>
      <c r="B84" s="32"/>
      <c r="C84" s="32"/>
      <c r="D84" s="52" t="s">
        <v>206</v>
      </c>
      <c r="E84" s="44">
        <v>2359</v>
      </c>
      <c r="F84" s="104">
        <v>11731</v>
      </c>
      <c r="G84" s="44">
        <v>0</v>
      </c>
      <c r="H84" s="104">
        <v>0</v>
      </c>
      <c r="I84" s="71">
        <f>SUM(E84:H84)</f>
        <v>14090</v>
      </c>
      <c r="J84" s="103"/>
    </row>
    <row r="85" spans="1:10" ht="12.75">
      <c r="A85" s="31"/>
      <c r="B85" s="32"/>
      <c r="C85" s="32"/>
      <c r="D85" s="52" t="s">
        <v>205</v>
      </c>
      <c r="E85" s="44">
        <v>3809</v>
      </c>
      <c r="F85" s="105">
        <v>0</v>
      </c>
      <c r="G85" s="44">
        <v>0</v>
      </c>
      <c r="H85" s="104">
        <v>-3809</v>
      </c>
      <c r="I85" s="71">
        <f>SUM(E85:H85)</f>
        <v>0</v>
      </c>
      <c r="J85" s="103"/>
    </row>
    <row r="86" spans="1:10" ht="13.5" thickBot="1">
      <c r="A86" s="31"/>
      <c r="B86" s="32"/>
      <c r="C86" s="32"/>
      <c r="D86" s="52"/>
      <c r="E86" s="106">
        <f>SUM(E84:E85)</f>
        <v>6168</v>
      </c>
      <c r="F86" s="106">
        <f>SUM(F84:F85)</f>
        <v>11731</v>
      </c>
      <c r="G86" s="106">
        <f>SUM(G84:G85)</f>
        <v>0</v>
      </c>
      <c r="H86" s="106">
        <f>SUM(H84:H85)</f>
        <v>-3809</v>
      </c>
      <c r="I86" s="106">
        <f>SUM(I84:I85)</f>
        <v>14090</v>
      </c>
      <c r="J86" s="103"/>
    </row>
    <row r="87" spans="1:10" ht="13.5" thickTop="1">
      <c r="A87" s="31"/>
      <c r="B87" s="32"/>
      <c r="C87" s="32"/>
      <c r="D87" s="52"/>
      <c r="E87" s="44"/>
      <c r="F87" s="101"/>
      <c r="G87" s="44"/>
      <c r="H87" s="102"/>
      <c r="I87" s="71"/>
      <c r="J87" s="103"/>
    </row>
    <row r="88" spans="1:10" ht="12.75">
      <c r="A88" s="31"/>
      <c r="B88" s="32"/>
      <c r="C88" s="32"/>
      <c r="D88" s="52" t="s">
        <v>209</v>
      </c>
      <c r="E88" s="44"/>
      <c r="F88" s="101"/>
      <c r="G88" s="44"/>
      <c r="H88" s="102"/>
      <c r="I88" s="71"/>
      <c r="J88" s="103"/>
    </row>
    <row r="89" spans="1:10" ht="12.75">
      <c r="A89" s="31"/>
      <c r="B89" s="32"/>
      <c r="C89" s="32"/>
      <c r="D89" s="52" t="s">
        <v>210</v>
      </c>
      <c r="E89" s="54">
        <v>2250</v>
      </c>
      <c r="F89" s="107">
        <f>-1386</f>
        <v>-1386</v>
      </c>
      <c r="G89" s="54">
        <v>-333</v>
      </c>
      <c r="H89" s="102"/>
      <c r="I89" s="71">
        <f>SUM(E89:H89)</f>
        <v>531</v>
      </c>
      <c r="J89" s="103"/>
    </row>
    <row r="90" spans="1:10" ht="12.75">
      <c r="A90" s="31"/>
      <c r="B90" s="32"/>
      <c r="C90" s="32"/>
      <c r="D90" s="52"/>
      <c r="E90" s="44"/>
      <c r="F90" s="101"/>
      <c r="G90" s="44"/>
      <c r="H90" s="102"/>
      <c r="I90" s="71"/>
      <c r="J90" s="103"/>
    </row>
    <row r="91" spans="1:10" ht="12.75">
      <c r="A91" s="31"/>
      <c r="B91" s="32"/>
      <c r="C91" s="32"/>
      <c r="D91" s="52" t="s">
        <v>211</v>
      </c>
      <c r="E91" s="44"/>
      <c r="F91" s="101"/>
      <c r="G91" s="44"/>
      <c r="H91" s="102"/>
      <c r="I91" s="71"/>
      <c r="J91" s="103"/>
    </row>
    <row r="92" spans="1:10" ht="12.75">
      <c r="A92" s="31"/>
      <c r="B92" s="32"/>
      <c r="C92" s="32"/>
      <c r="D92" s="32" t="s">
        <v>212</v>
      </c>
      <c r="E92" s="71"/>
      <c r="F92" s="101"/>
      <c r="G92" s="71"/>
      <c r="H92" s="102"/>
      <c r="I92" s="71">
        <v>-2</v>
      </c>
      <c r="J92" s="103"/>
    </row>
    <row r="93" spans="1:10" ht="12.75">
      <c r="A93" s="31"/>
      <c r="B93" s="32"/>
      <c r="C93" s="32"/>
      <c r="D93" s="32" t="s">
        <v>213</v>
      </c>
      <c r="E93" s="71"/>
      <c r="F93" s="102"/>
      <c r="G93" s="71"/>
      <c r="H93" s="102"/>
      <c r="I93" s="71">
        <v>-305</v>
      </c>
      <c r="J93" s="103"/>
    </row>
    <row r="94" spans="1:10" ht="12.75">
      <c r="A94" s="31"/>
      <c r="B94" s="32"/>
      <c r="C94" s="32"/>
      <c r="D94" s="32" t="s">
        <v>138</v>
      </c>
      <c r="E94" s="32"/>
      <c r="F94" s="32"/>
      <c r="G94" s="32"/>
      <c r="H94" s="32"/>
      <c r="I94" s="108">
        <v>129</v>
      </c>
      <c r="J94" s="32"/>
    </row>
    <row r="95" spans="1:10" ht="12.75">
      <c r="A95" s="31"/>
      <c r="B95" s="32"/>
      <c r="C95" s="32"/>
      <c r="D95" s="32" t="s">
        <v>95</v>
      </c>
      <c r="E95" s="32"/>
      <c r="F95" s="32"/>
      <c r="G95" s="32"/>
      <c r="H95" s="32"/>
      <c r="I95" s="109">
        <f>SUM(I89:I94)</f>
        <v>353</v>
      </c>
      <c r="J95" s="32"/>
    </row>
    <row r="96" spans="1:10" ht="12.75">
      <c r="A96" s="31"/>
      <c r="B96" s="32"/>
      <c r="C96" s="32"/>
      <c r="D96" s="32" t="s">
        <v>22</v>
      </c>
      <c r="E96" s="32"/>
      <c r="F96" s="32"/>
      <c r="G96" s="32"/>
      <c r="H96" s="32"/>
      <c r="I96" s="49">
        <v>-162</v>
      </c>
      <c r="J96" s="32"/>
    </row>
    <row r="97" spans="1:10" ht="13.5" thickBot="1">
      <c r="A97" s="31"/>
      <c r="B97" s="32"/>
      <c r="C97" s="32"/>
      <c r="D97" s="32" t="s">
        <v>214</v>
      </c>
      <c r="E97" s="32"/>
      <c r="F97" s="32"/>
      <c r="G97" s="32"/>
      <c r="H97" s="32"/>
      <c r="I97" s="110">
        <f>SUM(I95:I96)</f>
        <v>191</v>
      </c>
      <c r="J97" s="32"/>
    </row>
    <row r="98" spans="1:10" ht="13.5" thickTop="1">
      <c r="A98" s="31"/>
      <c r="B98" s="32"/>
      <c r="C98" s="32"/>
      <c r="D98" s="32"/>
      <c r="E98" s="32"/>
      <c r="F98" s="32"/>
      <c r="G98" s="32"/>
      <c r="H98" s="32"/>
      <c r="I98" s="32"/>
      <c r="J98" s="32"/>
    </row>
    <row r="99" spans="1:10" ht="51">
      <c r="A99" s="31"/>
      <c r="B99" s="32"/>
      <c r="C99" s="32"/>
      <c r="D99" s="32"/>
      <c r="E99" s="48" t="s">
        <v>202</v>
      </c>
      <c r="F99" s="55" t="s">
        <v>203</v>
      </c>
      <c r="G99" s="48" t="s">
        <v>204</v>
      </c>
      <c r="H99" s="48" t="s">
        <v>207</v>
      </c>
      <c r="I99" s="96" t="s">
        <v>208</v>
      </c>
      <c r="J99" s="32"/>
    </row>
    <row r="100" spans="1:10" ht="12.75">
      <c r="A100" s="31"/>
      <c r="B100" s="32"/>
      <c r="C100" s="32"/>
      <c r="D100" s="32"/>
      <c r="E100" s="48" t="s">
        <v>12</v>
      </c>
      <c r="F100" s="48" t="s">
        <v>142</v>
      </c>
      <c r="G100" s="48" t="s">
        <v>142</v>
      </c>
      <c r="H100" s="48" t="s">
        <v>142</v>
      </c>
      <c r="I100" s="48" t="s">
        <v>142</v>
      </c>
      <c r="J100" s="32"/>
    </row>
    <row r="101" spans="1:10" ht="12.75">
      <c r="A101" s="31"/>
      <c r="B101" s="32"/>
      <c r="C101" s="32"/>
      <c r="D101" s="52" t="s">
        <v>215</v>
      </c>
      <c r="E101" s="44"/>
      <c r="F101" s="101"/>
      <c r="G101" s="44"/>
      <c r="H101" s="102"/>
      <c r="I101" s="71"/>
      <c r="J101" s="32"/>
    </row>
    <row r="102" spans="1:10" ht="12.75">
      <c r="A102" s="31"/>
      <c r="B102" s="32"/>
      <c r="C102" s="32"/>
      <c r="D102" s="52" t="s">
        <v>216</v>
      </c>
      <c r="E102" s="54">
        <f>20639-679+317+12342-821</f>
        <v>31798</v>
      </c>
      <c r="F102" s="111">
        <f>31842-1925+63+4289</f>
        <v>34269</v>
      </c>
      <c r="G102" s="54">
        <f>22409-5068+3646-2</f>
        <v>20985</v>
      </c>
      <c r="H102" s="111">
        <v>-24937</v>
      </c>
      <c r="I102" s="71">
        <f>SUM(E102:H102)</f>
        <v>62115</v>
      </c>
      <c r="J102" s="32"/>
    </row>
    <row r="103" spans="1:10" ht="12.75">
      <c r="A103" s="31"/>
      <c r="B103" s="32"/>
      <c r="C103" s="32"/>
      <c r="D103" s="52" t="s">
        <v>211</v>
      </c>
      <c r="E103" s="71"/>
      <c r="F103" s="112"/>
      <c r="G103" s="71"/>
      <c r="H103" s="113"/>
      <c r="I103" s="71"/>
      <c r="J103" s="32"/>
    </row>
    <row r="104" spans="1:10" ht="12.75">
      <c r="A104" s="31"/>
      <c r="B104" s="32"/>
      <c r="C104" s="32"/>
      <c r="D104" s="52" t="s">
        <v>217</v>
      </c>
      <c r="E104" s="71"/>
      <c r="F104" s="71"/>
      <c r="G104" s="71"/>
      <c r="H104" s="71"/>
      <c r="I104" s="71">
        <f>7673-2</f>
        <v>7671</v>
      </c>
      <c r="J104" s="32"/>
    </row>
    <row r="105" spans="1:10" ht="13.5" thickBot="1">
      <c r="A105" s="31"/>
      <c r="B105" s="32"/>
      <c r="C105" s="32"/>
      <c r="D105" s="52" t="s">
        <v>218</v>
      </c>
      <c r="E105" s="44"/>
      <c r="F105" s="101"/>
      <c r="G105" s="44"/>
      <c r="H105" s="102"/>
      <c r="I105" s="106">
        <f>SUM(I102:I104)</f>
        <v>69786</v>
      </c>
      <c r="J105" s="32"/>
    </row>
    <row r="106" spans="1:10" ht="13.5" thickTop="1">
      <c r="A106" s="31"/>
      <c r="B106" s="32"/>
      <c r="C106" s="32"/>
      <c r="D106" s="52"/>
      <c r="E106" s="44"/>
      <c r="F106" s="101"/>
      <c r="G106" s="44"/>
      <c r="H106" s="102"/>
      <c r="I106" s="71"/>
      <c r="J106" s="109"/>
    </row>
    <row r="107" spans="1:10" ht="12.75">
      <c r="A107" s="31"/>
      <c r="B107" s="32"/>
      <c r="C107" s="32"/>
      <c r="D107" s="52" t="s">
        <v>219</v>
      </c>
      <c r="E107" s="54">
        <v>12585</v>
      </c>
      <c r="F107" s="111">
        <v>19535</v>
      </c>
      <c r="G107" s="54">
        <v>77</v>
      </c>
      <c r="H107" s="111">
        <v>-24937</v>
      </c>
      <c r="I107" s="71">
        <f>SUM(E107:H107)</f>
        <v>7260</v>
      </c>
      <c r="J107" s="32"/>
    </row>
    <row r="108" spans="1:10" ht="12.75">
      <c r="A108" s="31"/>
      <c r="B108" s="32"/>
      <c r="C108" s="32"/>
      <c r="D108" s="52" t="s">
        <v>211</v>
      </c>
      <c r="E108" s="71"/>
      <c r="F108" s="112"/>
      <c r="G108" s="71"/>
      <c r="H108" s="113"/>
      <c r="I108" s="71"/>
      <c r="J108" s="32"/>
    </row>
    <row r="109" spans="1:10" ht="12.75">
      <c r="A109" s="31"/>
      <c r="B109" s="32"/>
      <c r="C109" s="32"/>
      <c r="D109" s="52" t="s">
        <v>220</v>
      </c>
      <c r="E109" s="71"/>
      <c r="F109" s="71"/>
      <c r="G109" s="71"/>
      <c r="H109" s="71"/>
      <c r="I109" s="71">
        <v>8247</v>
      </c>
      <c r="J109" s="32"/>
    </row>
    <row r="110" spans="1:10" ht="13.5" thickBot="1">
      <c r="A110" s="31"/>
      <c r="B110" s="32"/>
      <c r="C110" s="32"/>
      <c r="D110" s="52" t="s">
        <v>221</v>
      </c>
      <c r="E110" s="44"/>
      <c r="F110" s="101"/>
      <c r="G110" s="44"/>
      <c r="H110" s="102"/>
      <c r="I110" s="106">
        <f>SUM(I107:I109)</f>
        <v>15507</v>
      </c>
      <c r="J110" s="32"/>
    </row>
    <row r="111" spans="1:10" ht="13.5" thickTop="1">
      <c r="A111" s="31"/>
      <c r="B111" s="32"/>
      <c r="C111" s="32"/>
      <c r="D111" s="32"/>
      <c r="E111" s="71"/>
      <c r="F111" s="101"/>
      <c r="G111" s="71"/>
      <c r="H111" s="102"/>
      <c r="I111" s="71"/>
      <c r="J111" s="32"/>
    </row>
    <row r="112" spans="1:10" ht="12.75">
      <c r="A112" s="31"/>
      <c r="B112" s="32"/>
      <c r="C112" s="32"/>
      <c r="D112" s="32" t="s">
        <v>222</v>
      </c>
      <c r="E112" s="152">
        <v>1109</v>
      </c>
      <c r="F112" s="153">
        <v>62</v>
      </c>
      <c r="G112" s="152">
        <v>0</v>
      </c>
      <c r="H112" s="154"/>
      <c r="I112" s="152">
        <f>SUM(E112:H112)</f>
        <v>1171</v>
      </c>
      <c r="J112" s="32"/>
    </row>
    <row r="113" spans="1:10" ht="12.75">
      <c r="A113" s="31"/>
      <c r="B113" s="32"/>
      <c r="C113" s="32"/>
      <c r="D113" s="32" t="s">
        <v>223</v>
      </c>
      <c r="E113" s="155">
        <v>485</v>
      </c>
      <c r="F113" s="155">
        <v>452</v>
      </c>
      <c r="G113" s="156">
        <v>0</v>
      </c>
      <c r="H113" s="157"/>
      <c r="I113" s="152">
        <f>SUM(E113:H113)</f>
        <v>937</v>
      </c>
      <c r="J113" s="32"/>
    </row>
    <row r="114" spans="1:10" ht="12.75">
      <c r="A114" s="31"/>
      <c r="B114" s="32"/>
      <c r="C114" s="32"/>
      <c r="D114" s="32" t="s">
        <v>225</v>
      </c>
      <c r="E114" s="155"/>
      <c r="F114" s="155"/>
      <c r="G114" s="156"/>
      <c r="H114" s="157"/>
      <c r="I114" s="152"/>
      <c r="J114" s="32"/>
    </row>
    <row r="115" spans="1:10" ht="12.75">
      <c r="A115" s="31"/>
      <c r="B115" s="32"/>
      <c r="C115" s="32"/>
      <c r="D115" s="32" t="s">
        <v>224</v>
      </c>
      <c r="E115" s="158"/>
      <c r="F115" s="158">
        <v>89</v>
      </c>
      <c r="G115" s="159">
        <v>0</v>
      </c>
      <c r="H115" s="160"/>
      <c r="I115" s="152">
        <f>SUM(E115:H115)</f>
        <v>89</v>
      </c>
      <c r="J115" s="32"/>
    </row>
    <row r="116" spans="1:10" ht="12.75">
      <c r="A116" s="31"/>
      <c r="B116" s="32"/>
      <c r="C116" s="32"/>
      <c r="D116" s="32"/>
      <c r="E116" s="158"/>
      <c r="F116" s="158"/>
      <c r="G116" s="159"/>
      <c r="H116" s="160"/>
      <c r="I116" s="152"/>
      <c r="J116" s="32"/>
    </row>
    <row r="117" spans="1:10" ht="12.75">
      <c r="A117" s="31"/>
      <c r="B117" s="32"/>
      <c r="C117" s="32"/>
      <c r="D117" s="32"/>
      <c r="E117" s="32"/>
      <c r="F117" s="109"/>
      <c r="G117" s="32"/>
      <c r="H117" s="32"/>
      <c r="I117" s="114"/>
      <c r="J117" s="32"/>
    </row>
    <row r="118" spans="1:2" ht="12.75" customHeight="1">
      <c r="A118" s="29" t="s">
        <v>60</v>
      </c>
      <c r="B118" s="30" t="s">
        <v>89</v>
      </c>
    </row>
    <row r="119" spans="1:10" ht="12.75">
      <c r="A119" s="31"/>
      <c r="B119" s="221" t="s">
        <v>330</v>
      </c>
      <c r="C119" s="221"/>
      <c r="D119" s="221"/>
      <c r="E119" s="221"/>
      <c r="F119" s="221"/>
      <c r="G119" s="221"/>
      <c r="H119" s="221"/>
      <c r="I119" s="221"/>
      <c r="J119" s="221"/>
    </row>
    <row r="120" spans="1:10" ht="12.75">
      <c r="A120" s="31"/>
      <c r="B120" s="94"/>
      <c r="C120" s="94"/>
      <c r="D120" s="94"/>
      <c r="E120" s="94"/>
      <c r="F120" s="94"/>
      <c r="G120" s="94"/>
      <c r="H120" s="94"/>
      <c r="I120" s="94"/>
      <c r="J120" s="94"/>
    </row>
    <row r="121" spans="1:10" ht="12.75">
      <c r="A121" s="31"/>
      <c r="B121" s="94"/>
      <c r="C121" s="94"/>
      <c r="D121" s="94"/>
      <c r="E121" s="94"/>
      <c r="F121" s="94"/>
      <c r="G121" s="94"/>
      <c r="H121" s="94"/>
      <c r="I121" s="94"/>
      <c r="J121" s="94"/>
    </row>
    <row r="122" spans="1:2" ht="12.75">
      <c r="A122" s="29" t="s">
        <v>61</v>
      </c>
      <c r="B122" s="30" t="s">
        <v>90</v>
      </c>
    </row>
    <row r="123" spans="1:2" ht="12.75">
      <c r="A123" s="29"/>
      <c r="B123" s="85" t="s">
        <v>345</v>
      </c>
    </row>
    <row r="124" spans="1:2" ht="12.75">
      <c r="A124" s="29"/>
      <c r="B124" s="85"/>
    </row>
    <row r="125" spans="1:2" ht="12.75">
      <c r="A125" s="29"/>
      <c r="B125" s="85"/>
    </row>
    <row r="126" spans="1:2" ht="12.75">
      <c r="A126" s="29" t="s">
        <v>62</v>
      </c>
      <c r="B126" s="30" t="s">
        <v>377</v>
      </c>
    </row>
    <row r="127" spans="1:10" ht="12.75">
      <c r="A127" s="31"/>
      <c r="B127" s="205" t="s">
        <v>378</v>
      </c>
      <c r="C127" s="205"/>
      <c r="D127" s="205"/>
      <c r="E127" s="205"/>
      <c r="F127" s="205"/>
      <c r="G127" s="205"/>
      <c r="H127" s="205"/>
      <c r="I127" s="205"/>
      <c r="J127" s="205"/>
    </row>
    <row r="128" spans="1:10" ht="12.75">
      <c r="A128" s="31"/>
      <c r="B128" s="205"/>
      <c r="C128" s="205"/>
      <c r="D128" s="205"/>
      <c r="E128" s="205"/>
      <c r="F128" s="205"/>
      <c r="G128" s="205"/>
      <c r="H128" s="205"/>
      <c r="I128" s="205"/>
      <c r="J128" s="205"/>
    </row>
    <row r="129" spans="1:10" ht="12.75">
      <c r="A129" s="31"/>
      <c r="B129" s="146"/>
      <c r="C129" s="146"/>
      <c r="D129" s="146"/>
      <c r="E129" s="146"/>
      <c r="F129" s="146"/>
      <c r="G129" s="146"/>
      <c r="H129" s="146"/>
      <c r="I129" s="146"/>
      <c r="J129" s="146"/>
    </row>
    <row r="130" spans="1:10" ht="12.75">
      <c r="A130" s="31"/>
      <c r="B130" s="146"/>
      <c r="C130" s="146"/>
      <c r="D130" s="146"/>
      <c r="E130" s="146"/>
      <c r="F130" s="146"/>
      <c r="G130" s="146"/>
      <c r="H130" s="146"/>
      <c r="I130" s="146"/>
      <c r="J130" s="146"/>
    </row>
    <row r="131" spans="1:10" ht="12.75">
      <c r="A131" s="31"/>
      <c r="B131" s="146"/>
      <c r="C131" s="146"/>
      <c r="D131" s="146"/>
      <c r="E131" s="146"/>
      <c r="F131" s="146"/>
      <c r="G131" s="146"/>
      <c r="H131" s="146"/>
      <c r="I131" s="146"/>
      <c r="J131" s="146"/>
    </row>
    <row r="132" ht="12.75">
      <c r="A132" s="31"/>
    </row>
    <row r="133" spans="1:2" ht="12.75">
      <c r="A133" s="29" t="s">
        <v>64</v>
      </c>
      <c r="B133" s="30" t="s">
        <v>162</v>
      </c>
    </row>
    <row r="134" spans="1:2" ht="12.75">
      <c r="A134" s="31"/>
      <c r="B134" s="17" t="s">
        <v>226</v>
      </c>
    </row>
    <row r="135" spans="1:9" ht="12.75">
      <c r="A135" s="31"/>
      <c r="B135" s="30" t="s">
        <v>227</v>
      </c>
      <c r="H135" s="29" t="s">
        <v>229</v>
      </c>
      <c r="I135" s="29" t="s">
        <v>228</v>
      </c>
    </row>
    <row r="136" spans="1:10" ht="12.75">
      <c r="A136" s="31"/>
      <c r="B136" s="30"/>
      <c r="H136" s="29" t="s">
        <v>304</v>
      </c>
      <c r="I136" s="29" t="s">
        <v>304</v>
      </c>
      <c r="J136" s="115"/>
    </row>
    <row r="137" spans="1:10" ht="12.75">
      <c r="A137" s="31"/>
      <c r="B137" s="30"/>
      <c r="H137" s="116" t="s">
        <v>301</v>
      </c>
      <c r="I137" s="116" t="s">
        <v>301</v>
      </c>
      <c r="J137" s="117"/>
    </row>
    <row r="138" spans="1:9" ht="12.75">
      <c r="A138" s="31"/>
      <c r="B138" s="30"/>
      <c r="D138" s="17" t="s">
        <v>243</v>
      </c>
      <c r="H138" s="31" t="s">
        <v>233</v>
      </c>
      <c r="I138" s="117">
        <v>3708905</v>
      </c>
    </row>
    <row r="139" spans="1:9" ht="12.75">
      <c r="A139" s="31"/>
      <c r="B139" s="30"/>
      <c r="D139" s="17" t="s">
        <v>230</v>
      </c>
      <c r="I139" s="117"/>
    </row>
    <row r="140" spans="1:9" ht="12.75">
      <c r="A140" s="31"/>
      <c r="B140" s="30"/>
      <c r="D140" s="17" t="s">
        <v>231</v>
      </c>
      <c r="H140" s="44">
        <v>3700000</v>
      </c>
      <c r="I140" s="31" t="s">
        <v>233</v>
      </c>
    </row>
    <row r="141" spans="1:9" ht="13.5" thickBot="1">
      <c r="A141" s="31"/>
      <c r="B141" s="30"/>
      <c r="H141" s="106">
        <f>H140</f>
        <v>3700000</v>
      </c>
      <c r="I141" s="161">
        <f>I138</f>
        <v>3708905</v>
      </c>
    </row>
    <row r="142" spans="1:2" ht="13.5" thickTop="1">
      <c r="A142" s="31"/>
      <c r="B142" s="30"/>
    </row>
    <row r="143" spans="1:10" ht="12.75">
      <c r="A143" s="31"/>
      <c r="B143" s="205" t="s">
        <v>232</v>
      </c>
      <c r="C143" s="205"/>
      <c r="D143" s="205"/>
      <c r="E143" s="205"/>
      <c r="F143" s="205"/>
      <c r="G143" s="205"/>
      <c r="H143" s="205"/>
      <c r="I143" s="205"/>
      <c r="J143" s="205"/>
    </row>
    <row r="144" spans="1:10" ht="12.75">
      <c r="A144" s="31"/>
      <c r="B144" s="205"/>
      <c r="C144" s="205"/>
      <c r="D144" s="205"/>
      <c r="E144" s="205"/>
      <c r="F144" s="205"/>
      <c r="G144" s="205"/>
      <c r="H144" s="205"/>
      <c r="I144" s="205"/>
      <c r="J144" s="205"/>
    </row>
    <row r="145" spans="1:10" ht="12.75">
      <c r="A145" s="31"/>
      <c r="B145" s="205"/>
      <c r="C145" s="205"/>
      <c r="D145" s="205"/>
      <c r="E145" s="205"/>
      <c r="F145" s="205"/>
      <c r="G145" s="205"/>
      <c r="H145" s="205"/>
      <c r="I145" s="205"/>
      <c r="J145" s="205"/>
    </row>
    <row r="146" spans="1:10" ht="12.75">
      <c r="A146" s="31"/>
      <c r="B146" s="205"/>
      <c r="C146" s="205"/>
      <c r="D146" s="205"/>
      <c r="E146" s="205"/>
      <c r="F146" s="205"/>
      <c r="G146" s="205"/>
      <c r="H146" s="205"/>
      <c r="I146" s="205"/>
      <c r="J146" s="205"/>
    </row>
    <row r="147" spans="1:10" ht="12.75">
      <c r="A147" s="31"/>
      <c r="B147" s="205" t="s">
        <v>346</v>
      </c>
      <c r="C147" s="205"/>
      <c r="D147" s="205"/>
      <c r="E147" s="205"/>
      <c r="F147" s="205"/>
      <c r="G147" s="205"/>
      <c r="H147" s="205"/>
      <c r="I147" s="205"/>
      <c r="J147" s="205"/>
    </row>
    <row r="148" spans="1:10" ht="12.75">
      <c r="A148" s="31"/>
      <c r="B148" s="205"/>
      <c r="C148" s="205"/>
      <c r="D148" s="205"/>
      <c r="E148" s="205"/>
      <c r="F148" s="205"/>
      <c r="G148" s="205"/>
      <c r="H148" s="205"/>
      <c r="I148" s="205"/>
      <c r="J148" s="205"/>
    </row>
    <row r="149" spans="1:10" ht="12.75">
      <c r="A149" s="31"/>
      <c r="B149" s="146"/>
      <c r="C149" s="146"/>
      <c r="D149" s="146"/>
      <c r="E149" s="146"/>
      <c r="F149" s="146"/>
      <c r="G149" s="146"/>
      <c r="H149" s="146"/>
      <c r="I149" s="146"/>
      <c r="J149" s="146"/>
    </row>
    <row r="150" spans="1:10" ht="12.75">
      <c r="A150" s="31"/>
      <c r="B150" s="205" t="s">
        <v>234</v>
      </c>
      <c r="C150" s="205"/>
      <c r="D150" s="205"/>
      <c r="E150" s="205"/>
      <c r="F150" s="205"/>
      <c r="G150" s="205"/>
      <c r="H150" s="205"/>
      <c r="I150" s="205"/>
      <c r="J150" s="205"/>
    </row>
    <row r="151" spans="1:10" ht="12.75">
      <c r="A151" s="31"/>
      <c r="B151" s="205"/>
      <c r="C151" s="205"/>
      <c r="D151" s="205"/>
      <c r="E151" s="205"/>
      <c r="F151" s="205"/>
      <c r="G151" s="205"/>
      <c r="H151" s="205"/>
      <c r="I151" s="205"/>
      <c r="J151" s="205"/>
    </row>
    <row r="152" spans="1:10" ht="12.75">
      <c r="A152" s="31"/>
      <c r="B152" s="146"/>
      <c r="C152" s="146"/>
      <c r="D152" s="146"/>
      <c r="E152" s="146"/>
      <c r="F152" s="146"/>
      <c r="G152" s="146"/>
      <c r="H152" s="146"/>
      <c r="I152" s="146"/>
      <c r="J152" s="146"/>
    </row>
    <row r="153" ht="12.75">
      <c r="A153" s="31"/>
    </row>
    <row r="154" spans="1:2" ht="12.75">
      <c r="A154" s="29" t="s">
        <v>66</v>
      </c>
      <c r="B154" s="30" t="s">
        <v>63</v>
      </c>
    </row>
    <row r="155" spans="1:10" ht="11.25" customHeight="1">
      <c r="A155" s="29"/>
      <c r="B155" s="30"/>
      <c r="G155" s="29"/>
      <c r="H155" s="29"/>
      <c r="I155" s="29" t="s">
        <v>141</v>
      </c>
      <c r="J155" s="29"/>
    </row>
    <row r="156" spans="1:10" ht="12.75">
      <c r="A156" s="29"/>
      <c r="B156" s="30"/>
      <c r="C156" s="53"/>
      <c r="G156" s="29"/>
      <c r="H156" s="29"/>
      <c r="I156" s="29" t="s">
        <v>304</v>
      </c>
      <c r="J156" s="29"/>
    </row>
    <row r="157" spans="1:10" ht="12" customHeight="1">
      <c r="A157" s="29"/>
      <c r="B157" s="30"/>
      <c r="G157" s="29"/>
      <c r="H157" s="29"/>
      <c r="I157" s="29" t="s">
        <v>12</v>
      </c>
      <c r="J157" s="29"/>
    </row>
    <row r="158" spans="1:10" ht="12.75">
      <c r="A158" s="29"/>
      <c r="B158" s="30"/>
      <c r="C158" s="17" t="s">
        <v>239</v>
      </c>
      <c r="G158" s="44"/>
      <c r="H158" s="68"/>
      <c r="I158" s="44"/>
      <c r="J158" s="68"/>
    </row>
    <row r="159" spans="1:10" ht="12.75">
      <c r="A159" s="29"/>
      <c r="B159" s="30"/>
      <c r="C159" s="91" t="s">
        <v>131</v>
      </c>
      <c r="D159" s="91"/>
      <c r="G159" s="44"/>
      <c r="H159" s="68"/>
      <c r="I159" s="71">
        <v>701</v>
      </c>
      <c r="J159" s="68"/>
    </row>
    <row r="160" spans="1:10" ht="12.75">
      <c r="A160" s="29"/>
      <c r="B160" s="30"/>
      <c r="C160" s="91" t="s">
        <v>327</v>
      </c>
      <c r="D160" s="91"/>
      <c r="G160" s="44"/>
      <c r="H160" s="68"/>
      <c r="I160" s="71">
        <v>167</v>
      </c>
      <c r="J160" s="68"/>
    </row>
    <row r="161" spans="1:9" ht="13.5" thickBot="1">
      <c r="A161" s="31"/>
      <c r="C161" s="118"/>
      <c r="D161" s="59"/>
      <c r="E161" s="59"/>
      <c r="F161" s="59"/>
      <c r="G161" s="59"/>
      <c r="H161" s="59"/>
      <c r="I161" s="106">
        <f>I160+I159</f>
        <v>868</v>
      </c>
    </row>
    <row r="162" spans="1:7" ht="13.5" thickTop="1">
      <c r="A162" s="31"/>
      <c r="C162" s="52" t="s">
        <v>240</v>
      </c>
      <c r="G162" s="59"/>
    </row>
    <row r="163" spans="1:9" ht="12.75">
      <c r="A163" s="31"/>
      <c r="C163" s="91" t="s">
        <v>383</v>
      </c>
      <c r="G163" s="59"/>
      <c r="I163" s="17">
        <v>163</v>
      </c>
    </row>
    <row r="164" spans="1:9" ht="13.5" thickBot="1">
      <c r="A164" s="31"/>
      <c r="G164" s="59"/>
      <c r="I164" s="119">
        <f>SUM(I163:I163)</f>
        <v>163</v>
      </c>
    </row>
    <row r="165" spans="1:9" ht="13.5" thickTop="1">
      <c r="A165" s="31"/>
      <c r="G165" s="59"/>
      <c r="I165" s="59"/>
    </row>
    <row r="166" spans="1:9" ht="12.75">
      <c r="A166" s="31"/>
      <c r="G166" s="59"/>
      <c r="I166" s="59"/>
    </row>
    <row r="167" spans="1:2" ht="12.75">
      <c r="A167" s="29" t="s">
        <v>281</v>
      </c>
      <c r="B167" s="30" t="s">
        <v>65</v>
      </c>
    </row>
    <row r="168" spans="1:2" ht="12.75">
      <c r="A168" s="31"/>
      <c r="B168" s="17" t="s">
        <v>312</v>
      </c>
    </row>
    <row r="169" spans="1:9" ht="12.75">
      <c r="A169" s="31"/>
      <c r="I169" s="48" t="s">
        <v>314</v>
      </c>
    </row>
    <row r="170" spans="1:9" ht="12.75">
      <c r="A170" s="31"/>
      <c r="I170" s="48" t="s">
        <v>304</v>
      </c>
    </row>
    <row r="171" spans="1:9" ht="12.75">
      <c r="A171" s="31"/>
      <c r="I171" s="48" t="s">
        <v>12</v>
      </c>
    </row>
    <row r="172" spans="1:9" ht="12.75">
      <c r="A172" s="31"/>
      <c r="B172" s="17" t="s">
        <v>155</v>
      </c>
      <c r="I172" s="48"/>
    </row>
    <row r="173" spans="1:9" ht="13.5" thickBot="1">
      <c r="A173" s="31"/>
      <c r="C173" s="17" t="s">
        <v>151</v>
      </c>
      <c r="I173" s="74">
        <v>3480</v>
      </c>
    </row>
    <row r="174" spans="1:2" ht="13.5" thickTop="1">
      <c r="A174" s="31"/>
      <c r="B174" s="17" t="s">
        <v>180</v>
      </c>
    </row>
    <row r="175" spans="1:9" ht="13.5" thickBot="1">
      <c r="A175" s="31"/>
      <c r="C175" s="85" t="s">
        <v>152</v>
      </c>
      <c r="I175" s="74">
        <v>1046</v>
      </c>
    </row>
    <row r="176" spans="1:9" ht="13.5" thickTop="1">
      <c r="A176" s="31"/>
      <c r="B176" s="17" t="s">
        <v>156</v>
      </c>
      <c r="C176" s="85"/>
      <c r="I176" s="71"/>
    </row>
    <row r="177" spans="1:9" ht="13.5" thickBot="1">
      <c r="A177" s="31"/>
      <c r="C177" s="85" t="s">
        <v>154</v>
      </c>
      <c r="I177" s="74">
        <v>234</v>
      </c>
    </row>
    <row r="178" spans="1:9" ht="13.5" thickTop="1">
      <c r="A178" s="31"/>
      <c r="C178" s="85"/>
      <c r="I178" s="71"/>
    </row>
    <row r="179" ht="12.75">
      <c r="A179" s="31"/>
    </row>
    <row r="180" spans="1:10" ht="12.75">
      <c r="A180" s="31"/>
      <c r="B180" s="58"/>
      <c r="C180" s="58"/>
      <c r="D180" s="58"/>
      <c r="E180" s="58"/>
      <c r="F180" s="58"/>
      <c r="G180" s="58"/>
      <c r="H180" s="58"/>
      <c r="I180" s="58"/>
      <c r="J180" s="58"/>
    </row>
    <row r="181" spans="1:10" ht="12.75">
      <c r="A181" s="31"/>
      <c r="B181" s="58"/>
      <c r="C181" s="58"/>
      <c r="D181" s="58"/>
      <c r="E181" s="58"/>
      <c r="F181" s="58"/>
      <c r="G181" s="58"/>
      <c r="H181" s="58"/>
      <c r="I181" s="58"/>
      <c r="J181" s="58"/>
    </row>
    <row r="182" spans="1:10" ht="12.75">
      <c r="A182" s="31"/>
      <c r="B182" s="58"/>
      <c r="C182" s="58"/>
      <c r="D182" s="58"/>
      <c r="E182" s="58"/>
      <c r="F182" s="58"/>
      <c r="G182" s="58"/>
      <c r="H182" s="58"/>
      <c r="I182" s="58"/>
      <c r="J182" s="58"/>
    </row>
    <row r="183" spans="1:10" ht="12.75">
      <c r="A183" s="31"/>
      <c r="B183" s="58"/>
      <c r="C183" s="58"/>
      <c r="D183" s="58"/>
      <c r="E183" s="58"/>
      <c r="F183" s="58"/>
      <c r="G183" s="58"/>
      <c r="H183" s="58"/>
      <c r="I183" s="58"/>
      <c r="J183" s="58"/>
    </row>
    <row r="184" spans="1:10" ht="12.75">
      <c r="A184" s="31"/>
      <c r="B184" s="205" t="s">
        <v>153</v>
      </c>
      <c r="C184" s="205"/>
      <c r="D184" s="205"/>
      <c r="E184" s="205"/>
      <c r="F184" s="205"/>
      <c r="G184" s="205"/>
      <c r="H184" s="205"/>
      <c r="I184" s="205"/>
      <c r="J184" s="205"/>
    </row>
    <row r="185" spans="1:10" ht="12.75">
      <c r="A185" s="31"/>
      <c r="B185" s="205"/>
      <c r="C185" s="205"/>
      <c r="D185" s="205"/>
      <c r="E185" s="205"/>
      <c r="F185" s="205"/>
      <c r="G185" s="205"/>
      <c r="H185" s="205"/>
      <c r="I185" s="205"/>
      <c r="J185" s="205"/>
    </row>
    <row r="186" spans="1:10" ht="12.75">
      <c r="A186" s="31"/>
      <c r="B186" s="146"/>
      <c r="C186" s="146"/>
      <c r="D186" s="146"/>
      <c r="E186" s="146"/>
      <c r="F186" s="146"/>
      <c r="G186" s="146"/>
      <c r="H186" s="146"/>
      <c r="I186" s="146"/>
      <c r="J186" s="146"/>
    </row>
    <row r="187" ht="12.75">
      <c r="A187" s="31"/>
    </row>
    <row r="188" spans="1:2" ht="12.75">
      <c r="A188" s="29" t="s">
        <v>282</v>
      </c>
      <c r="B188" s="30" t="s">
        <v>67</v>
      </c>
    </row>
    <row r="189" spans="1:9" ht="12.75">
      <c r="A189" s="29"/>
      <c r="B189" s="30"/>
      <c r="I189" s="29" t="s">
        <v>141</v>
      </c>
    </row>
    <row r="190" spans="1:9" ht="12.75">
      <c r="A190" s="31"/>
      <c r="I190" s="29" t="s">
        <v>304</v>
      </c>
    </row>
    <row r="191" spans="1:9" ht="12.75">
      <c r="A191" s="31"/>
      <c r="I191" s="29" t="s">
        <v>12</v>
      </c>
    </row>
    <row r="192" spans="1:9" ht="12.75">
      <c r="A192" s="31"/>
      <c r="B192" s="17" t="s">
        <v>11</v>
      </c>
      <c r="I192" s="76">
        <f>+'Balance Sheet'!D22</f>
        <v>7672</v>
      </c>
    </row>
    <row r="193" spans="1:9" ht="12.75">
      <c r="A193" s="31"/>
      <c r="B193" s="17" t="s">
        <v>68</v>
      </c>
      <c r="I193" s="71">
        <f>'Balance Sheet'!D23</f>
        <v>2914</v>
      </c>
    </row>
    <row r="194" spans="1:9" ht="12.75">
      <c r="A194" s="31"/>
      <c r="B194" s="17" t="s">
        <v>186</v>
      </c>
      <c r="I194" s="71">
        <f>-'Balance Sheet'!D46</f>
        <v>-2604</v>
      </c>
    </row>
    <row r="195" ht="13.5" thickBot="1">
      <c r="I195" s="106">
        <f>SUM(I192:I194)</f>
        <v>7982</v>
      </c>
    </row>
    <row r="196" ht="13.5" thickTop="1">
      <c r="I196" s="71"/>
    </row>
    <row r="197" ht="12.75">
      <c r="I197" s="71"/>
    </row>
    <row r="198" ht="12.75">
      <c r="I198" s="71"/>
    </row>
    <row r="199" ht="12.75">
      <c r="I199" s="71"/>
    </row>
    <row r="200" ht="12.75">
      <c r="I200" s="71"/>
    </row>
    <row r="201" spans="1:10" ht="12.75">
      <c r="A201" s="29" t="s">
        <v>69</v>
      </c>
      <c r="B201" s="220" t="s">
        <v>331</v>
      </c>
      <c r="C201" s="216"/>
      <c r="D201" s="216"/>
      <c r="E201" s="216"/>
      <c r="F201" s="216"/>
      <c r="G201" s="216"/>
      <c r="H201" s="216"/>
      <c r="I201" s="216"/>
      <c r="J201" s="216"/>
    </row>
    <row r="202" spans="1:10" ht="12.75">
      <c r="A202" s="29"/>
      <c r="B202" s="216"/>
      <c r="C202" s="216"/>
      <c r="D202" s="216"/>
      <c r="E202" s="216"/>
      <c r="F202" s="216"/>
      <c r="G202" s="216"/>
      <c r="H202" s="216"/>
      <c r="I202" s="216"/>
      <c r="J202" s="216"/>
    </row>
    <row r="203" spans="1:10" ht="12.75">
      <c r="A203" s="29"/>
      <c r="B203" s="176"/>
      <c r="C203" s="176"/>
      <c r="D203" s="176"/>
      <c r="E203" s="176"/>
      <c r="F203" s="176"/>
      <c r="G203" s="176"/>
      <c r="H203" s="176"/>
      <c r="I203" s="176"/>
      <c r="J203" s="176"/>
    </row>
    <row r="204" ht="12.75">
      <c r="A204" s="31"/>
    </row>
    <row r="205" spans="1:2" ht="12.75">
      <c r="A205" s="29" t="s">
        <v>70</v>
      </c>
      <c r="B205" s="30" t="s">
        <v>71</v>
      </c>
    </row>
    <row r="206" spans="1:10" ht="12.75" customHeight="1">
      <c r="A206" s="29"/>
      <c r="B206" s="205" t="s">
        <v>337</v>
      </c>
      <c r="C206" s="205"/>
      <c r="D206" s="205"/>
      <c r="E206" s="205"/>
      <c r="F206" s="205"/>
      <c r="G206" s="205"/>
      <c r="H206" s="205"/>
      <c r="I206" s="205"/>
      <c r="J206" s="205"/>
    </row>
    <row r="207" spans="1:10" ht="12.75">
      <c r="A207" s="29"/>
      <c r="B207" s="205"/>
      <c r="C207" s="205"/>
      <c r="D207" s="205"/>
      <c r="E207" s="205"/>
      <c r="F207" s="205"/>
      <c r="G207" s="205"/>
      <c r="H207" s="205"/>
      <c r="I207" s="205"/>
      <c r="J207" s="205"/>
    </row>
    <row r="208" spans="1:10" ht="12.75">
      <c r="A208" s="29"/>
      <c r="B208" s="95"/>
      <c r="C208" s="95"/>
      <c r="D208" s="95"/>
      <c r="E208" s="95"/>
      <c r="F208" s="121"/>
      <c r="G208" s="95"/>
      <c r="H208" s="95"/>
      <c r="I208" s="95"/>
      <c r="J208" s="95"/>
    </row>
    <row r="209" spans="1:10" ht="12.75">
      <c r="A209" s="29"/>
      <c r="B209" s="95"/>
      <c r="C209" s="95"/>
      <c r="D209" s="121"/>
      <c r="E209" s="122" t="s">
        <v>313</v>
      </c>
      <c r="F209" s="122" t="s">
        <v>201</v>
      </c>
      <c r="G209" s="122" t="s">
        <v>33</v>
      </c>
      <c r="H209" s="123"/>
      <c r="J209" s="95"/>
    </row>
    <row r="210" spans="1:10" ht="12.75">
      <c r="A210" s="29"/>
      <c r="B210" s="95"/>
      <c r="C210" s="95"/>
      <c r="D210" s="121"/>
      <c r="E210" s="124"/>
      <c r="F210" s="124"/>
      <c r="G210" s="124"/>
      <c r="H210" s="125"/>
      <c r="J210" s="95"/>
    </row>
    <row r="211" spans="1:10" ht="12.75">
      <c r="A211" s="29"/>
      <c r="B211" s="95"/>
      <c r="C211" s="95"/>
      <c r="D211" s="121"/>
      <c r="E211" s="126" t="s">
        <v>12</v>
      </c>
      <c r="F211" s="126" t="s">
        <v>12</v>
      </c>
      <c r="G211" s="126" t="str">
        <f>F211</f>
        <v>RM'000</v>
      </c>
      <c r="H211" s="123"/>
      <c r="J211" s="95"/>
    </row>
    <row r="212" spans="1:10" ht="12.75">
      <c r="A212" s="29"/>
      <c r="B212" s="95"/>
      <c r="C212" s="95"/>
      <c r="D212" s="127" t="s">
        <v>15</v>
      </c>
      <c r="E212" s="128">
        <v>7743</v>
      </c>
      <c r="F212" s="128">
        <v>6347</v>
      </c>
      <c r="G212" s="148">
        <f>F212+E212</f>
        <v>14090</v>
      </c>
      <c r="H212" s="129"/>
      <c r="J212" s="95"/>
    </row>
    <row r="213" spans="1:10" ht="12.75">
      <c r="A213" s="29"/>
      <c r="B213" s="95"/>
      <c r="C213" s="95"/>
      <c r="D213" s="127" t="s">
        <v>16</v>
      </c>
      <c r="E213" s="128">
        <v>239</v>
      </c>
      <c r="F213" s="128">
        <v>114</v>
      </c>
      <c r="G213" s="148">
        <f>F213+E213</f>
        <v>353</v>
      </c>
      <c r="H213" s="129"/>
      <c r="J213" s="95"/>
    </row>
    <row r="214" spans="1:10" ht="12.75">
      <c r="A214" s="29"/>
      <c r="B214" s="95"/>
      <c r="C214" s="95"/>
      <c r="D214" s="127" t="s">
        <v>17</v>
      </c>
      <c r="E214" s="128">
        <v>165</v>
      </c>
      <c r="F214" s="128">
        <v>26</v>
      </c>
      <c r="G214" s="147">
        <f>F214+E214</f>
        <v>191</v>
      </c>
      <c r="H214" s="129"/>
      <c r="J214" s="95"/>
    </row>
    <row r="215" spans="1:10" ht="12.75">
      <c r="A215" s="29"/>
      <c r="B215" s="95"/>
      <c r="C215" s="95"/>
      <c r="D215" s="121"/>
      <c r="E215" s="129"/>
      <c r="F215" s="129"/>
      <c r="G215" s="71"/>
      <c r="H215" s="129"/>
      <c r="J215" s="95"/>
    </row>
    <row r="216" spans="1:10" ht="12.75">
      <c r="A216" s="29"/>
      <c r="B216" s="95"/>
      <c r="C216" s="95"/>
      <c r="D216" s="95"/>
      <c r="E216" s="95"/>
      <c r="F216" s="95"/>
      <c r="G216" s="95"/>
      <c r="H216" s="95"/>
      <c r="I216" s="95"/>
      <c r="J216" s="95"/>
    </row>
    <row r="217" spans="1:2" ht="12.75">
      <c r="A217" s="29" t="s">
        <v>72</v>
      </c>
      <c r="B217" s="30" t="s">
        <v>99</v>
      </c>
    </row>
    <row r="218" spans="1:10" ht="12.75">
      <c r="A218" s="29"/>
      <c r="B218" s="218" t="s">
        <v>388</v>
      </c>
      <c r="C218" s="218"/>
      <c r="D218" s="218"/>
      <c r="E218" s="218"/>
      <c r="F218" s="218"/>
      <c r="G218" s="218"/>
      <c r="H218" s="218"/>
      <c r="I218" s="218"/>
      <c r="J218" s="218"/>
    </row>
    <row r="219" spans="1:10" ht="12.75">
      <c r="A219" s="29"/>
      <c r="B219" s="218"/>
      <c r="C219" s="218"/>
      <c r="D219" s="218"/>
      <c r="E219" s="218"/>
      <c r="F219" s="218"/>
      <c r="G219" s="218"/>
      <c r="H219" s="218"/>
      <c r="I219" s="218"/>
      <c r="J219" s="218"/>
    </row>
    <row r="220" spans="1:10" ht="12.75">
      <c r="A220" s="29"/>
      <c r="B220" s="218"/>
      <c r="C220" s="218"/>
      <c r="D220" s="218"/>
      <c r="E220" s="218"/>
      <c r="F220" s="218"/>
      <c r="G220" s="218"/>
      <c r="H220" s="218"/>
      <c r="I220" s="218"/>
      <c r="J220" s="218"/>
    </row>
    <row r="221" spans="1:10" ht="16.5" customHeight="1">
      <c r="A221" s="29"/>
      <c r="B221" s="218"/>
      <c r="C221" s="218"/>
      <c r="D221" s="218"/>
      <c r="E221" s="218"/>
      <c r="F221" s="218"/>
      <c r="G221" s="218"/>
      <c r="H221" s="218"/>
      <c r="I221" s="218"/>
      <c r="J221" s="218"/>
    </row>
    <row r="222" spans="1:10" ht="12.75">
      <c r="A222" s="29"/>
      <c r="B222" s="51"/>
      <c r="C222" s="51"/>
      <c r="D222" s="51"/>
      <c r="E222" s="51"/>
      <c r="F222" s="51"/>
      <c r="G222" s="51"/>
      <c r="H222" s="51"/>
      <c r="I222" s="51"/>
      <c r="J222" s="51"/>
    </row>
    <row r="223" spans="1:10" ht="12.75">
      <c r="A223" s="29"/>
      <c r="B223" s="51"/>
      <c r="C223" s="51"/>
      <c r="D223" s="51"/>
      <c r="E223" s="51"/>
      <c r="F223" s="51"/>
      <c r="G223" s="51"/>
      <c r="H223" s="51"/>
      <c r="I223" s="51"/>
      <c r="J223" s="51"/>
    </row>
    <row r="224" spans="1:17" ht="12.75">
      <c r="A224" s="29" t="s">
        <v>73</v>
      </c>
      <c r="B224" s="30" t="s">
        <v>74</v>
      </c>
      <c r="K224" s="59"/>
      <c r="L224" s="59"/>
      <c r="M224" s="59"/>
      <c r="N224" s="59"/>
      <c r="O224" s="59"/>
      <c r="P224" s="59"/>
      <c r="Q224" s="59"/>
    </row>
    <row r="225" spans="1:17" ht="12.75">
      <c r="A225" s="31"/>
      <c r="B225" s="219" t="s">
        <v>387</v>
      </c>
      <c r="C225" s="219"/>
      <c r="D225" s="219"/>
      <c r="E225" s="219"/>
      <c r="F225" s="219"/>
      <c r="G225" s="219"/>
      <c r="H225" s="219"/>
      <c r="I225" s="219"/>
      <c r="J225" s="219"/>
      <c r="K225" s="59"/>
      <c r="L225" s="59"/>
      <c r="M225" s="59"/>
      <c r="N225" s="59"/>
      <c r="O225" s="59"/>
      <c r="P225" s="59"/>
      <c r="Q225" s="59"/>
    </row>
    <row r="226" spans="1:17" ht="12.75">
      <c r="A226" s="31"/>
      <c r="B226" s="219"/>
      <c r="C226" s="219"/>
      <c r="D226" s="219"/>
      <c r="E226" s="219"/>
      <c r="F226" s="219"/>
      <c r="G226" s="219"/>
      <c r="H226" s="219"/>
      <c r="I226" s="219"/>
      <c r="J226" s="219"/>
      <c r="K226" s="59"/>
      <c r="L226" s="59"/>
      <c r="M226" s="59"/>
      <c r="N226" s="59"/>
      <c r="O226" s="59"/>
      <c r="P226" s="59"/>
      <c r="Q226" s="59"/>
    </row>
    <row r="227" spans="1:17" ht="12.75">
      <c r="A227" s="31"/>
      <c r="B227" s="219"/>
      <c r="C227" s="219"/>
      <c r="D227" s="219"/>
      <c r="E227" s="219"/>
      <c r="F227" s="219"/>
      <c r="G227" s="219"/>
      <c r="H227" s="219"/>
      <c r="I227" s="219"/>
      <c r="J227" s="219"/>
      <c r="K227" s="59"/>
      <c r="L227" s="59"/>
      <c r="M227" s="59"/>
      <c r="N227" s="59"/>
      <c r="O227" s="59"/>
      <c r="P227" s="59"/>
      <c r="Q227" s="59"/>
    </row>
    <row r="228" spans="1:17" ht="36.75" customHeight="1">
      <c r="A228" s="31"/>
      <c r="B228" s="219"/>
      <c r="C228" s="219"/>
      <c r="D228" s="219"/>
      <c r="E228" s="219"/>
      <c r="F228" s="219"/>
      <c r="G228" s="219"/>
      <c r="H228" s="219"/>
      <c r="I228" s="219"/>
      <c r="J228" s="219"/>
      <c r="K228" s="59"/>
      <c r="L228" s="59"/>
      <c r="M228" s="59"/>
      <c r="N228" s="59"/>
      <c r="O228" s="59"/>
      <c r="P228" s="59"/>
      <c r="Q228" s="59"/>
    </row>
    <row r="229" spans="1:17" ht="23.25" customHeight="1">
      <c r="A229" s="31"/>
      <c r="B229" s="219"/>
      <c r="C229" s="219"/>
      <c r="D229" s="219"/>
      <c r="E229" s="219"/>
      <c r="F229" s="219"/>
      <c r="G229" s="219"/>
      <c r="H229" s="219"/>
      <c r="I229" s="219"/>
      <c r="J229" s="219"/>
      <c r="K229" s="59"/>
      <c r="L229" s="59"/>
      <c r="M229" s="59"/>
      <c r="N229" s="59"/>
      <c r="O229" s="59"/>
      <c r="P229" s="59"/>
      <c r="Q229" s="59"/>
    </row>
    <row r="230" spans="1:17" ht="12.75">
      <c r="A230" s="31"/>
      <c r="B230" s="95"/>
      <c r="C230" s="95"/>
      <c r="D230" s="95"/>
      <c r="E230" s="95"/>
      <c r="F230" s="95"/>
      <c r="G230" s="95"/>
      <c r="H230" s="95"/>
      <c r="I230" s="95"/>
      <c r="J230" s="95"/>
      <c r="K230" s="59"/>
      <c r="L230" s="59"/>
      <c r="M230" s="59"/>
      <c r="N230" s="59"/>
      <c r="O230" s="59"/>
      <c r="P230" s="59"/>
      <c r="Q230" s="59"/>
    </row>
    <row r="231" spans="1:2" ht="12.75">
      <c r="A231" s="29" t="s">
        <v>75</v>
      </c>
      <c r="B231" s="30" t="s">
        <v>76</v>
      </c>
    </row>
    <row r="232" spans="1:2" ht="12.75">
      <c r="A232" s="31"/>
      <c r="B232" s="17" t="s">
        <v>379</v>
      </c>
    </row>
    <row r="233" ht="12.75">
      <c r="A233" s="31"/>
    </row>
    <row r="234" ht="12.75">
      <c r="A234" s="31"/>
    </row>
    <row r="235" spans="1:2" ht="12.75">
      <c r="A235" s="29" t="s">
        <v>77</v>
      </c>
      <c r="B235" s="30" t="s">
        <v>22</v>
      </c>
    </row>
    <row r="236" spans="1:9" ht="12.75">
      <c r="A236" s="29"/>
      <c r="B236" s="30"/>
      <c r="G236" s="29" t="s">
        <v>0</v>
      </c>
      <c r="H236" s="130"/>
      <c r="I236" s="29" t="s">
        <v>314</v>
      </c>
    </row>
    <row r="237" spans="1:9" ht="12.75">
      <c r="A237" s="29"/>
      <c r="B237" s="30"/>
      <c r="G237" s="29" t="s">
        <v>1</v>
      </c>
      <c r="H237" s="130"/>
      <c r="I237" s="29" t="s">
        <v>2</v>
      </c>
    </row>
    <row r="238" spans="1:9" ht="12.75">
      <c r="A238" s="29"/>
      <c r="B238" s="30"/>
      <c r="G238" s="29" t="str">
        <f>I238</f>
        <v>30.06.2006</v>
      </c>
      <c r="H238" s="130"/>
      <c r="I238" s="29" t="s">
        <v>304</v>
      </c>
    </row>
    <row r="239" spans="1:9" ht="12.75">
      <c r="A239" s="29"/>
      <c r="B239" s="30"/>
      <c r="G239" s="29" t="s">
        <v>104</v>
      </c>
      <c r="H239" s="130"/>
      <c r="I239" s="29" t="s">
        <v>104</v>
      </c>
    </row>
    <row r="240" spans="1:9" ht="12.75">
      <c r="A240" s="29"/>
      <c r="B240" s="30"/>
      <c r="G240" s="29"/>
      <c r="H240" s="130"/>
      <c r="I240" s="29"/>
    </row>
    <row r="241" spans="1:9" ht="13.5" thickBot="1">
      <c r="A241" s="29"/>
      <c r="B241" s="197" t="s">
        <v>122</v>
      </c>
      <c r="C241" s="197"/>
      <c r="D241" s="197"/>
      <c r="G241" s="131">
        <f>'Income Statement'!E31</f>
        <v>-74</v>
      </c>
      <c r="H241" s="113"/>
      <c r="I241" s="131">
        <f>+'Income Statement'!I31</f>
        <v>-162</v>
      </c>
    </row>
    <row r="242" spans="1:2" ht="14.25" customHeight="1" thickTop="1">
      <c r="A242" s="29"/>
      <c r="B242" s="30"/>
    </row>
    <row r="243" spans="1:10" ht="12.75">
      <c r="A243" s="31"/>
      <c r="B243" s="218" t="s">
        <v>249</v>
      </c>
      <c r="C243" s="218"/>
      <c r="D243" s="218"/>
      <c r="E243" s="218"/>
      <c r="F243" s="218"/>
      <c r="G243" s="218"/>
      <c r="H243" s="218"/>
      <c r="I243" s="218"/>
      <c r="J243" s="218"/>
    </row>
    <row r="244" spans="1:10" ht="12.75">
      <c r="A244" s="31"/>
      <c r="B244" s="51"/>
      <c r="C244" s="51"/>
      <c r="D244" s="51"/>
      <c r="E244" s="51"/>
      <c r="F244" s="51"/>
      <c r="G244" s="51"/>
      <c r="H244" s="51"/>
      <c r="I244" s="51"/>
      <c r="J244" s="51"/>
    </row>
    <row r="245" ht="12.75">
      <c r="A245" s="31"/>
    </row>
    <row r="246" spans="1:2" ht="12.75">
      <c r="A246" s="29" t="s">
        <v>78</v>
      </c>
      <c r="B246" s="30" t="s">
        <v>110</v>
      </c>
    </row>
    <row r="247" spans="1:10" ht="12.75">
      <c r="A247" s="31"/>
      <c r="B247" s="32" t="s">
        <v>3</v>
      </c>
      <c r="C247" s="32"/>
      <c r="D247" s="32"/>
      <c r="E247" s="32"/>
      <c r="F247" s="32"/>
      <c r="G247" s="32"/>
      <c r="H247" s="32"/>
      <c r="I247" s="32"/>
      <c r="J247" s="32"/>
    </row>
    <row r="248" spans="1:10" ht="12.75">
      <c r="A248" s="31"/>
      <c r="B248" s="32"/>
      <c r="C248" s="32"/>
      <c r="D248" s="32"/>
      <c r="E248" s="32"/>
      <c r="F248" s="32"/>
      <c r="G248" s="32"/>
      <c r="H248" s="32"/>
      <c r="I248" s="32"/>
      <c r="J248" s="32"/>
    </row>
    <row r="249" ht="12.75">
      <c r="A249" s="31"/>
    </row>
    <row r="250" spans="1:2" ht="12.75">
      <c r="A250" s="29" t="s">
        <v>79</v>
      </c>
      <c r="B250" s="30" t="s">
        <v>80</v>
      </c>
    </row>
    <row r="251" spans="1:10" ht="12.75">
      <c r="A251" s="31"/>
      <c r="B251" s="32" t="s">
        <v>4</v>
      </c>
      <c r="C251" s="32"/>
      <c r="D251" s="32"/>
      <c r="E251" s="32"/>
      <c r="F251" s="32"/>
      <c r="G251" s="32"/>
      <c r="H251" s="32"/>
      <c r="I251" s="32"/>
      <c r="J251" s="32"/>
    </row>
    <row r="252" spans="1:10" ht="12.75">
      <c r="A252" s="31"/>
      <c r="B252" s="32"/>
      <c r="C252" s="32"/>
      <c r="D252" s="32"/>
      <c r="E252" s="32"/>
      <c r="F252" s="32"/>
      <c r="G252" s="32"/>
      <c r="H252" s="32"/>
      <c r="I252" s="32"/>
      <c r="J252" s="32"/>
    </row>
    <row r="253" spans="1:10" ht="12.75">
      <c r="A253" s="31"/>
      <c r="B253" s="32"/>
      <c r="C253" s="32"/>
      <c r="D253" s="32"/>
      <c r="E253" s="32"/>
      <c r="F253" s="32"/>
      <c r="G253" s="32"/>
      <c r="H253" s="32"/>
      <c r="I253" s="32"/>
      <c r="J253" s="32"/>
    </row>
    <row r="254" spans="1:10" ht="12.75">
      <c r="A254" s="31"/>
      <c r="B254" s="32"/>
      <c r="C254" s="32"/>
      <c r="D254" s="32"/>
      <c r="E254" s="32"/>
      <c r="F254" s="32"/>
      <c r="G254" s="32"/>
      <c r="H254" s="32"/>
      <c r="I254" s="32"/>
      <c r="J254" s="32"/>
    </row>
    <row r="255" spans="1:10" ht="12.75">
      <c r="A255" s="31"/>
      <c r="B255" s="32"/>
      <c r="C255" s="32"/>
      <c r="D255" s="32"/>
      <c r="E255" s="32"/>
      <c r="F255" s="32"/>
      <c r="G255" s="32"/>
      <c r="H255" s="32"/>
      <c r="I255" s="32"/>
      <c r="J255" s="32"/>
    </row>
    <row r="256" spans="1:10" ht="12.75">
      <c r="A256" s="31"/>
      <c r="B256" s="32"/>
      <c r="C256" s="32"/>
      <c r="D256" s="32"/>
      <c r="E256" s="32"/>
      <c r="F256" s="32"/>
      <c r="G256" s="32"/>
      <c r="H256" s="32"/>
      <c r="I256" s="32"/>
      <c r="J256" s="32"/>
    </row>
    <row r="257" spans="1:10" ht="12.75">
      <c r="A257" s="31"/>
      <c r="B257" s="32"/>
      <c r="C257" s="32"/>
      <c r="D257" s="32"/>
      <c r="E257" s="32"/>
      <c r="F257" s="32"/>
      <c r="G257" s="32"/>
      <c r="H257" s="32"/>
      <c r="I257" s="32"/>
      <c r="J257" s="32"/>
    </row>
    <row r="258" spans="1:10" ht="12.75">
      <c r="A258" s="31"/>
      <c r="B258" s="32"/>
      <c r="C258" s="32"/>
      <c r="D258" s="32"/>
      <c r="E258" s="32"/>
      <c r="F258" s="32"/>
      <c r="G258" s="32"/>
      <c r="H258" s="32"/>
      <c r="I258" s="32"/>
      <c r="J258" s="32"/>
    </row>
    <row r="259" spans="1:10" ht="12.75">
      <c r="A259" s="31"/>
      <c r="B259" s="32"/>
      <c r="C259" s="32"/>
      <c r="D259" s="32"/>
      <c r="E259" s="32"/>
      <c r="F259" s="32"/>
      <c r="G259" s="32"/>
      <c r="H259" s="32"/>
      <c r="I259" s="32"/>
      <c r="J259" s="32"/>
    </row>
    <row r="260" spans="1:10" ht="12.75">
      <c r="A260" s="31"/>
      <c r="B260" s="32"/>
      <c r="C260" s="32"/>
      <c r="D260" s="32"/>
      <c r="E260" s="32"/>
      <c r="F260" s="32"/>
      <c r="G260" s="32"/>
      <c r="H260" s="32"/>
      <c r="I260" s="32"/>
      <c r="J260" s="32"/>
    </row>
    <row r="261" spans="1:10" ht="12.75">
      <c r="A261" s="31"/>
      <c r="B261" s="32"/>
      <c r="C261" s="32"/>
      <c r="D261" s="32"/>
      <c r="E261" s="32"/>
      <c r="F261" s="32"/>
      <c r="G261" s="32"/>
      <c r="H261" s="32"/>
      <c r="I261" s="32"/>
      <c r="J261" s="32"/>
    </row>
    <row r="262" spans="1:10" ht="12.75">
      <c r="A262" s="31"/>
      <c r="B262" s="32"/>
      <c r="C262" s="32"/>
      <c r="D262" s="32"/>
      <c r="E262" s="32"/>
      <c r="F262" s="32"/>
      <c r="G262" s="32"/>
      <c r="H262" s="32"/>
      <c r="I262" s="32"/>
      <c r="J262" s="32"/>
    </row>
    <row r="263" spans="1:10" ht="12.75">
      <c r="A263" s="31"/>
      <c r="B263" s="32"/>
      <c r="C263" s="32"/>
      <c r="D263" s="32"/>
      <c r="E263" s="32"/>
      <c r="F263" s="32"/>
      <c r="G263" s="32"/>
      <c r="H263" s="32"/>
      <c r="I263" s="32"/>
      <c r="J263" s="32"/>
    </row>
    <row r="264" spans="1:10" ht="12.75">
      <c r="A264" s="31"/>
      <c r="B264" s="32"/>
      <c r="C264" s="32"/>
      <c r="D264" s="32"/>
      <c r="E264" s="32"/>
      <c r="F264" s="32"/>
      <c r="G264" s="32"/>
      <c r="H264" s="32"/>
      <c r="I264" s="32"/>
      <c r="J264" s="32"/>
    </row>
    <row r="265" spans="1:10" ht="12.75">
      <c r="A265" s="31"/>
      <c r="B265" s="32"/>
      <c r="C265" s="32"/>
      <c r="D265" s="32"/>
      <c r="E265" s="32"/>
      <c r="F265" s="32"/>
      <c r="G265" s="32"/>
      <c r="H265" s="32"/>
      <c r="I265" s="32"/>
      <c r="J265" s="32"/>
    </row>
    <row r="266" spans="1:10" ht="12.75">
      <c r="A266" s="31"/>
      <c r="B266" s="32"/>
      <c r="C266" s="32"/>
      <c r="D266" s="32"/>
      <c r="E266" s="32"/>
      <c r="F266" s="32"/>
      <c r="G266" s="32"/>
      <c r="H266" s="32"/>
      <c r="I266" s="32"/>
      <c r="J266" s="32"/>
    </row>
    <row r="267" spans="1:2" ht="12.75">
      <c r="A267" s="29" t="s">
        <v>81</v>
      </c>
      <c r="B267" s="30" t="s">
        <v>82</v>
      </c>
    </row>
    <row r="268" spans="1:10" ht="12.75">
      <c r="A268" s="31"/>
      <c r="B268" s="218" t="s">
        <v>414</v>
      </c>
      <c r="C268" s="218"/>
      <c r="D268" s="218"/>
      <c r="E268" s="218"/>
      <c r="F268" s="218"/>
      <c r="G268" s="218"/>
      <c r="H268" s="218"/>
      <c r="I268" s="218"/>
      <c r="J268" s="218"/>
    </row>
    <row r="269" spans="1:10" ht="12.75">
      <c r="A269" s="31"/>
      <c r="B269" s="218"/>
      <c r="C269" s="218"/>
      <c r="D269" s="218"/>
      <c r="E269" s="218"/>
      <c r="F269" s="218"/>
      <c r="G269" s="218"/>
      <c r="H269" s="218"/>
      <c r="I269" s="218"/>
      <c r="J269" s="218"/>
    </row>
    <row r="270" spans="1:10" ht="12.75">
      <c r="A270" s="31"/>
      <c r="B270" s="218"/>
      <c r="C270" s="218"/>
      <c r="D270" s="218"/>
      <c r="E270" s="218"/>
      <c r="F270" s="218"/>
      <c r="G270" s="218"/>
      <c r="H270" s="218"/>
      <c r="I270" s="218"/>
      <c r="J270" s="218"/>
    </row>
    <row r="271" spans="1:10" ht="15.75" customHeight="1">
      <c r="A271" s="31"/>
      <c r="B271" s="218"/>
      <c r="C271" s="218"/>
      <c r="D271" s="218"/>
      <c r="E271" s="218"/>
      <c r="F271" s="218"/>
      <c r="G271" s="218"/>
      <c r="H271" s="218"/>
      <c r="I271" s="218"/>
      <c r="J271" s="218"/>
    </row>
    <row r="272" spans="1:10" ht="12.75">
      <c r="A272" s="31"/>
      <c r="B272" s="51"/>
      <c r="C272" s="51"/>
      <c r="D272" s="51"/>
      <c r="E272" s="51"/>
      <c r="F272" s="51"/>
      <c r="G272" s="48" t="s">
        <v>175</v>
      </c>
      <c r="H272" s="48" t="s">
        <v>143</v>
      </c>
      <c r="I272" s="51"/>
      <c r="J272" s="51"/>
    </row>
    <row r="273" spans="1:10" ht="12.75">
      <c r="A273" s="31"/>
      <c r="B273" s="32"/>
      <c r="C273" s="32"/>
      <c r="D273" s="32"/>
      <c r="E273" s="32"/>
      <c r="F273" s="32"/>
      <c r="G273" s="48" t="s">
        <v>176</v>
      </c>
      <c r="H273" s="48" t="s">
        <v>183</v>
      </c>
      <c r="I273" s="32"/>
      <c r="J273" s="32"/>
    </row>
    <row r="274" spans="1:10" ht="12.75">
      <c r="A274" s="31"/>
      <c r="B274" s="32"/>
      <c r="C274" s="32"/>
      <c r="D274" s="32"/>
      <c r="E274" s="32"/>
      <c r="F274" s="48" t="s">
        <v>178</v>
      </c>
      <c r="G274" s="48" t="s">
        <v>181</v>
      </c>
      <c r="H274" s="48" t="s">
        <v>386</v>
      </c>
      <c r="I274" s="48" t="s">
        <v>144</v>
      </c>
      <c r="J274" s="132" t="s">
        <v>146</v>
      </c>
    </row>
    <row r="275" spans="1:10" ht="15">
      <c r="A275" s="31"/>
      <c r="B275" s="32"/>
      <c r="C275" s="32"/>
      <c r="D275" s="32"/>
      <c r="E275" s="32"/>
      <c r="F275" s="48" t="s">
        <v>179</v>
      </c>
      <c r="G275" s="48" t="s">
        <v>182</v>
      </c>
      <c r="H275" s="48">
        <v>2006</v>
      </c>
      <c r="I275" s="48" t="s">
        <v>145</v>
      </c>
      <c r="J275" s="48" t="s">
        <v>145</v>
      </c>
    </row>
    <row r="276" spans="1:10" ht="12.75">
      <c r="A276" s="31"/>
      <c r="B276" s="32"/>
      <c r="C276" s="32"/>
      <c r="D276" s="32"/>
      <c r="E276" s="32"/>
      <c r="F276" s="48" t="s">
        <v>142</v>
      </c>
      <c r="G276" s="48" t="s">
        <v>142</v>
      </c>
      <c r="H276" s="48" t="s">
        <v>142</v>
      </c>
      <c r="I276" s="48" t="s">
        <v>142</v>
      </c>
      <c r="J276" s="48" t="s">
        <v>142</v>
      </c>
    </row>
    <row r="277" spans="1:10" ht="12.75">
      <c r="A277" s="31"/>
      <c r="B277" s="32"/>
      <c r="C277" s="32"/>
      <c r="D277" s="32"/>
      <c r="E277" s="32"/>
      <c r="F277" s="32"/>
      <c r="G277" s="32"/>
      <c r="H277" s="32"/>
      <c r="I277" s="32"/>
      <c r="J277" s="32"/>
    </row>
    <row r="278" spans="1:10" ht="12.75">
      <c r="A278" s="31"/>
      <c r="B278" s="32">
        <v>1</v>
      </c>
      <c r="C278" s="32" t="s">
        <v>147</v>
      </c>
      <c r="D278" s="32"/>
      <c r="E278" s="32"/>
      <c r="F278" s="49">
        <v>18000</v>
      </c>
      <c r="G278" s="49">
        <v>12000</v>
      </c>
      <c r="H278" s="49">
        <v>9002</v>
      </c>
      <c r="I278" s="49">
        <f>G278-H278</f>
        <v>2998</v>
      </c>
      <c r="J278" s="151">
        <f>I278/G278</f>
        <v>0.24983333333333332</v>
      </c>
    </row>
    <row r="279" spans="1:10" ht="12.75">
      <c r="A279" s="31"/>
      <c r="B279" s="32">
        <v>2</v>
      </c>
      <c r="C279" s="32" t="s">
        <v>148</v>
      </c>
      <c r="D279" s="32"/>
      <c r="E279" s="32"/>
      <c r="F279" s="49">
        <v>4000</v>
      </c>
      <c r="G279" s="49">
        <v>4000</v>
      </c>
      <c r="H279" s="49">
        <v>557</v>
      </c>
      <c r="I279" s="49">
        <f>G279-H279</f>
        <v>3443</v>
      </c>
      <c r="J279" s="151">
        <f>I279/G279</f>
        <v>0.86075</v>
      </c>
    </row>
    <row r="280" spans="1:10" ht="15">
      <c r="A280" s="31"/>
      <c r="B280" s="32">
        <v>3</v>
      </c>
      <c r="C280" s="32" t="s">
        <v>149</v>
      </c>
      <c r="D280" s="32"/>
      <c r="E280" s="32"/>
      <c r="F280" s="49">
        <v>1088</v>
      </c>
      <c r="G280" s="49">
        <v>5088</v>
      </c>
      <c r="H280" s="49">
        <v>5074</v>
      </c>
      <c r="I280" s="196" t="s">
        <v>385</v>
      </c>
      <c r="J280" s="151">
        <f>14/G280</f>
        <v>0.002751572327044025</v>
      </c>
    </row>
    <row r="281" spans="1:10" ht="12.75">
      <c r="A281" s="31"/>
      <c r="B281" s="32">
        <v>4</v>
      </c>
      <c r="C281" s="32" t="s">
        <v>150</v>
      </c>
      <c r="D281" s="32"/>
      <c r="E281" s="32"/>
      <c r="F281" s="49">
        <v>2000</v>
      </c>
      <c r="G281" s="49">
        <v>2000</v>
      </c>
      <c r="H281" s="49">
        <v>2000</v>
      </c>
      <c r="I281" s="49">
        <f>G281-H281</f>
        <v>0</v>
      </c>
      <c r="J281" s="151">
        <f>I281/G281</f>
        <v>0</v>
      </c>
    </row>
    <row r="282" spans="1:10" ht="12.75">
      <c r="A282" s="31"/>
      <c r="B282" s="32">
        <v>5</v>
      </c>
      <c r="C282" s="32" t="s">
        <v>177</v>
      </c>
      <c r="D282" s="32"/>
      <c r="E282" s="32"/>
      <c r="F282" s="49">
        <v>0</v>
      </c>
      <c r="G282" s="49">
        <v>2000</v>
      </c>
      <c r="H282" s="49">
        <v>1788</v>
      </c>
      <c r="I282" s="49">
        <f>G282-H282</f>
        <v>212</v>
      </c>
      <c r="J282" s="151">
        <f>I282/G282</f>
        <v>0.106</v>
      </c>
    </row>
    <row r="283" spans="1:10" ht="13.5" thickBot="1">
      <c r="A283" s="31"/>
      <c r="B283" s="32"/>
      <c r="C283" s="32"/>
      <c r="D283" s="32"/>
      <c r="E283" s="32"/>
      <c r="F283" s="50">
        <f>SUM(F278:F282)</f>
        <v>25088</v>
      </c>
      <c r="G283" s="50">
        <v>25088</v>
      </c>
      <c r="H283" s="50">
        <f>SUM(H278:H282)</f>
        <v>18421</v>
      </c>
      <c r="I283" s="50">
        <f>G283-H283</f>
        <v>6667</v>
      </c>
      <c r="J283" s="133">
        <f>I283/G283</f>
        <v>0.2657445790816326</v>
      </c>
    </row>
    <row r="284" spans="1:10" ht="13.5" thickTop="1">
      <c r="A284" s="31"/>
      <c r="B284" s="32"/>
      <c r="C284" s="32"/>
      <c r="D284" s="32"/>
      <c r="E284" s="32"/>
      <c r="F284" s="32"/>
      <c r="G284" s="32"/>
      <c r="H284" s="32"/>
      <c r="I284" s="32"/>
      <c r="J284" s="151"/>
    </row>
    <row r="285" spans="1:10" ht="12.75">
      <c r="A285" s="31"/>
      <c r="B285" s="32" t="s">
        <v>157</v>
      </c>
      <c r="C285" s="32"/>
      <c r="D285" s="32"/>
      <c r="E285" s="32"/>
      <c r="F285" s="32"/>
      <c r="G285" s="32"/>
      <c r="H285" s="32"/>
      <c r="I285" s="32"/>
      <c r="J285" s="32"/>
    </row>
    <row r="286" spans="1:10" ht="12.75">
      <c r="A286" s="31"/>
      <c r="B286" s="32" t="s">
        <v>20</v>
      </c>
      <c r="C286" s="32"/>
      <c r="D286" s="32"/>
      <c r="E286" s="32"/>
      <c r="F286" s="32"/>
      <c r="G286" s="32"/>
      <c r="H286" s="32"/>
      <c r="I286" s="32"/>
      <c r="J286" s="32"/>
    </row>
    <row r="287" spans="1:10" ht="12.75">
      <c r="A287" s="31"/>
      <c r="B287" s="32"/>
      <c r="C287" s="32"/>
      <c r="D287" s="32"/>
      <c r="E287" s="32"/>
      <c r="F287" s="32"/>
      <c r="G287" s="32"/>
      <c r="H287" s="32"/>
      <c r="I287" s="32"/>
      <c r="J287" s="32"/>
    </row>
    <row r="288" s="31" customFormat="1" ht="12.75">
      <c r="B288" s="31" t="s">
        <v>21</v>
      </c>
    </row>
    <row r="289" s="31" customFormat="1" ht="18.75" customHeight="1"/>
    <row r="290" s="31" customFormat="1" ht="18.75" customHeight="1"/>
    <row r="291" spans="1:10" ht="12.75">
      <c r="A291" s="31"/>
      <c r="B291" s="32"/>
      <c r="C291" s="32"/>
      <c r="D291" s="32"/>
      <c r="E291" s="32"/>
      <c r="F291" s="32"/>
      <c r="G291" s="32"/>
      <c r="H291" s="32"/>
      <c r="I291" s="32"/>
      <c r="J291" s="32"/>
    </row>
    <row r="292" spans="1:2" ht="12.75">
      <c r="A292" s="29" t="s">
        <v>83</v>
      </c>
      <c r="B292" s="30" t="s">
        <v>159</v>
      </c>
    </row>
    <row r="293" spans="1:2" ht="12.75">
      <c r="A293" s="29"/>
      <c r="B293" s="17" t="s">
        <v>315</v>
      </c>
    </row>
    <row r="294" spans="1:9" ht="12.75">
      <c r="A294" s="29"/>
      <c r="I294" s="29" t="s">
        <v>141</v>
      </c>
    </row>
    <row r="295" spans="1:9" ht="12.75">
      <c r="A295" s="29"/>
      <c r="B295" s="30"/>
      <c r="I295" s="29" t="s">
        <v>304</v>
      </c>
    </row>
    <row r="296" spans="1:9" ht="12.75">
      <c r="A296" s="29"/>
      <c r="B296" s="30"/>
      <c r="I296" s="29" t="s">
        <v>12</v>
      </c>
    </row>
    <row r="297" spans="1:2" ht="12.75">
      <c r="A297" s="29"/>
      <c r="B297" s="85" t="s">
        <v>112</v>
      </c>
    </row>
    <row r="298" spans="1:2" ht="12.75">
      <c r="A298" s="29"/>
      <c r="B298" s="85" t="s">
        <v>111</v>
      </c>
    </row>
    <row r="299" spans="1:9" ht="12.75">
      <c r="A299" s="29"/>
      <c r="B299" s="91" t="s">
        <v>128</v>
      </c>
      <c r="I299" s="44">
        <f>'Balance Sheet'!D43</f>
        <v>145</v>
      </c>
    </row>
    <row r="300" spans="1:9" ht="12.75">
      <c r="A300" s="29"/>
      <c r="B300" s="91" t="s">
        <v>302</v>
      </c>
      <c r="I300" s="44">
        <f>'Balance Sheet'!D46</f>
        <v>2604</v>
      </c>
    </row>
    <row r="301" spans="1:9" ht="12.75">
      <c r="A301" s="29"/>
      <c r="B301" s="91" t="s">
        <v>284</v>
      </c>
      <c r="I301" s="44">
        <f>'Balance Sheet'!D45</f>
        <v>2699</v>
      </c>
    </row>
    <row r="302" spans="1:9" ht="12.75">
      <c r="A302" s="29"/>
      <c r="B302" s="30"/>
      <c r="I302" s="134">
        <f>SUM(I299:I301)</f>
        <v>5448</v>
      </c>
    </row>
    <row r="303" spans="1:9" ht="12.75">
      <c r="A303" s="29"/>
      <c r="B303" s="85" t="s">
        <v>127</v>
      </c>
      <c r="I303" s="135"/>
    </row>
    <row r="304" spans="1:9" ht="12.75">
      <c r="A304" s="29"/>
      <c r="B304" s="85" t="s">
        <v>111</v>
      </c>
      <c r="I304" s="59"/>
    </row>
    <row r="305" spans="1:9" ht="12.75">
      <c r="A305" s="29"/>
      <c r="B305" s="91" t="s">
        <v>128</v>
      </c>
      <c r="I305" s="54">
        <f>+'Balance Sheet'!D37</f>
        <v>969</v>
      </c>
    </row>
    <row r="306" spans="1:9" ht="12.75">
      <c r="A306" s="29"/>
      <c r="B306" s="91"/>
      <c r="I306" s="71"/>
    </row>
    <row r="307" spans="1:9" ht="13.5" thickBot="1">
      <c r="A307" s="29"/>
      <c r="B307" s="52" t="s">
        <v>113</v>
      </c>
      <c r="I307" s="136">
        <f>I302+I305</f>
        <v>6417</v>
      </c>
    </row>
    <row r="308" spans="1:9" ht="13.5" thickTop="1">
      <c r="A308" s="29"/>
      <c r="B308" s="52"/>
      <c r="I308" s="182"/>
    </row>
    <row r="309" spans="1:2" ht="12.75">
      <c r="A309" s="29"/>
      <c r="B309" s="91"/>
    </row>
    <row r="310" spans="1:2" ht="12.75">
      <c r="A310" s="29" t="s">
        <v>84</v>
      </c>
      <c r="B310" s="30" t="s">
        <v>85</v>
      </c>
    </row>
    <row r="311" spans="1:2" ht="12.75">
      <c r="A311" s="31"/>
      <c r="B311" s="17" t="s">
        <v>381</v>
      </c>
    </row>
    <row r="312" ht="12.75">
      <c r="A312" s="31"/>
    </row>
    <row r="313" ht="12.75">
      <c r="A313" s="31"/>
    </row>
    <row r="314" spans="1:2" ht="12.75">
      <c r="A314" s="29" t="s">
        <v>86</v>
      </c>
      <c r="B314" s="30" t="s">
        <v>93</v>
      </c>
    </row>
    <row r="315" spans="1:2" ht="11.25" customHeight="1">
      <c r="A315" s="29"/>
      <c r="B315" s="85" t="s">
        <v>343</v>
      </c>
    </row>
    <row r="316" spans="1:2" ht="12.75">
      <c r="A316" s="29"/>
      <c r="B316" s="85"/>
    </row>
    <row r="317" spans="1:10" ht="12.75">
      <c r="A317" s="29"/>
      <c r="B317" s="85" t="s">
        <v>169</v>
      </c>
      <c r="C317" s="218" t="s">
        <v>384</v>
      </c>
      <c r="D317" s="218"/>
      <c r="E317" s="218"/>
      <c r="F317" s="218"/>
      <c r="G317" s="218"/>
      <c r="H317" s="218"/>
      <c r="I317" s="218"/>
      <c r="J317" s="218"/>
    </row>
    <row r="318" spans="1:10" ht="9" customHeight="1">
      <c r="A318" s="29"/>
      <c r="B318" s="85"/>
      <c r="C318" s="51"/>
      <c r="D318" s="51"/>
      <c r="E318" s="51"/>
      <c r="F318" s="51"/>
      <c r="G318" s="51"/>
      <c r="H318" s="51"/>
      <c r="I318" s="51"/>
      <c r="J318" s="51"/>
    </row>
    <row r="319" spans="1:10" ht="12.75">
      <c r="A319" s="29"/>
      <c r="B319" s="85"/>
      <c r="C319" s="218" t="s">
        <v>390</v>
      </c>
      <c r="D319" s="218"/>
      <c r="E319" s="218"/>
      <c r="F319" s="218"/>
      <c r="G319" s="218"/>
      <c r="H319" s="218"/>
      <c r="I319" s="218"/>
      <c r="J319" s="218"/>
    </row>
    <row r="320" spans="1:10" ht="8.25" customHeight="1">
      <c r="A320" s="29"/>
      <c r="B320" s="85"/>
      <c r="C320" s="51"/>
      <c r="D320" s="51"/>
      <c r="E320" s="51"/>
      <c r="F320" s="51"/>
      <c r="G320" s="51"/>
      <c r="H320" s="51"/>
      <c r="I320" s="51"/>
      <c r="J320" s="51"/>
    </row>
    <row r="321" spans="1:10" ht="12.75" customHeight="1">
      <c r="A321" s="29"/>
      <c r="B321" s="30"/>
      <c r="C321" s="218" t="s">
        <v>174</v>
      </c>
      <c r="D321" s="218"/>
      <c r="E321" s="218"/>
      <c r="F321" s="218"/>
      <c r="G321" s="218"/>
      <c r="H321" s="218"/>
      <c r="I321" s="218"/>
      <c r="J321" s="218"/>
    </row>
    <row r="322" spans="1:10" ht="12.75" customHeight="1">
      <c r="A322" s="29"/>
      <c r="B322" s="30"/>
      <c r="C322" s="218"/>
      <c r="D322" s="218"/>
      <c r="E322" s="218"/>
      <c r="F322" s="218"/>
      <c r="G322" s="218"/>
      <c r="H322" s="218"/>
      <c r="I322" s="218"/>
      <c r="J322" s="218"/>
    </row>
    <row r="323" spans="1:10" ht="12.75" customHeight="1">
      <c r="A323" s="29"/>
      <c r="B323" s="30"/>
      <c r="C323" s="218"/>
      <c r="D323" s="218"/>
      <c r="E323" s="218"/>
      <c r="F323" s="218"/>
      <c r="G323" s="218"/>
      <c r="H323" s="218"/>
      <c r="I323" s="218"/>
      <c r="J323" s="218"/>
    </row>
    <row r="324" spans="1:10" ht="12.75" customHeight="1">
      <c r="A324" s="29"/>
      <c r="B324" s="30"/>
      <c r="C324" s="218"/>
      <c r="D324" s="218"/>
      <c r="E324" s="218"/>
      <c r="F324" s="218"/>
      <c r="G324" s="218"/>
      <c r="H324" s="218"/>
      <c r="I324" s="218"/>
      <c r="J324" s="218"/>
    </row>
    <row r="325" spans="1:10" ht="12.75" customHeight="1">
      <c r="A325" s="29"/>
      <c r="B325" s="30"/>
      <c r="C325" s="51"/>
      <c r="D325" s="51"/>
      <c r="E325" s="51"/>
      <c r="F325" s="51"/>
      <c r="G325" s="51"/>
      <c r="H325" s="51"/>
      <c r="I325" s="51"/>
      <c r="J325" s="51"/>
    </row>
    <row r="326" spans="1:10" ht="12.75" customHeight="1">
      <c r="A326" s="31"/>
      <c r="C326" s="217" t="s">
        <v>391</v>
      </c>
      <c r="D326" s="217"/>
      <c r="E326" s="217"/>
      <c r="F326" s="217"/>
      <c r="G326" s="217"/>
      <c r="H326" s="217"/>
      <c r="I326" s="217"/>
      <c r="J326" s="217"/>
    </row>
    <row r="327" spans="1:10" ht="12.75">
      <c r="A327" s="31"/>
      <c r="C327" s="217"/>
      <c r="D327" s="217"/>
      <c r="E327" s="217"/>
      <c r="F327" s="217"/>
      <c r="G327" s="217"/>
      <c r="H327" s="217"/>
      <c r="I327" s="217"/>
      <c r="J327" s="217"/>
    </row>
    <row r="328" spans="1:10" ht="12.75">
      <c r="A328" s="31"/>
      <c r="C328" s="178"/>
      <c r="D328" s="178"/>
      <c r="E328" s="178"/>
      <c r="F328" s="178"/>
      <c r="G328" s="178"/>
      <c r="H328" s="178"/>
      <c r="I328" s="178"/>
      <c r="J328" s="178"/>
    </row>
    <row r="329" spans="1:10" ht="12.75">
      <c r="A329" s="31"/>
      <c r="C329" s="218" t="s">
        <v>392</v>
      </c>
      <c r="D329" s="218"/>
      <c r="E329" s="218"/>
      <c r="F329" s="218"/>
      <c r="G329" s="218"/>
      <c r="H329" s="218"/>
      <c r="I329" s="218"/>
      <c r="J329" s="218"/>
    </row>
    <row r="330" spans="1:10" ht="12.75">
      <c r="A330" s="31"/>
      <c r="C330" s="51"/>
      <c r="D330" s="51"/>
      <c r="E330" s="51"/>
      <c r="F330" s="51"/>
      <c r="G330" s="51"/>
      <c r="H330" s="51"/>
      <c r="I330" s="51"/>
      <c r="J330" s="51"/>
    </row>
    <row r="331" spans="1:10" ht="12.75" customHeight="1">
      <c r="A331" s="31"/>
      <c r="C331" s="218" t="s">
        <v>365</v>
      </c>
      <c r="D331" s="218"/>
      <c r="E331" s="218"/>
      <c r="F331" s="218"/>
      <c r="G331" s="218"/>
      <c r="H331" s="218"/>
      <c r="I331" s="218"/>
      <c r="J331" s="218"/>
    </row>
    <row r="332" spans="1:10" ht="12.75" customHeight="1">
      <c r="A332" s="31"/>
      <c r="C332" s="218"/>
      <c r="D332" s="218"/>
      <c r="E332" s="218"/>
      <c r="F332" s="218"/>
      <c r="G332" s="218"/>
      <c r="H332" s="218"/>
      <c r="I332" s="218"/>
      <c r="J332" s="218"/>
    </row>
    <row r="333" spans="1:10" ht="12.75" customHeight="1">
      <c r="A333" s="31"/>
      <c r="C333" s="51"/>
      <c r="D333" s="51"/>
      <c r="E333" s="51"/>
      <c r="F333" s="51"/>
      <c r="G333" s="51"/>
      <c r="H333" s="51"/>
      <c r="I333" s="51"/>
      <c r="J333" s="51"/>
    </row>
    <row r="334" spans="1:10" ht="12.75">
      <c r="A334" s="31"/>
      <c r="C334" s="217" t="s">
        <v>389</v>
      </c>
      <c r="D334" s="217"/>
      <c r="E334" s="217"/>
      <c r="F334" s="217"/>
      <c r="G334" s="217"/>
      <c r="H334" s="217"/>
      <c r="I334" s="217"/>
      <c r="J334" s="217"/>
    </row>
    <row r="335" spans="1:10" ht="12.75">
      <c r="A335" s="31"/>
      <c r="C335" s="51"/>
      <c r="D335" s="51"/>
      <c r="E335" s="51"/>
      <c r="F335" s="51"/>
      <c r="G335" s="51"/>
      <c r="H335" s="51"/>
      <c r="I335" s="51"/>
      <c r="J335" s="51"/>
    </row>
    <row r="336" spans="1:10" ht="12.75">
      <c r="A336" s="29" t="s">
        <v>86</v>
      </c>
      <c r="B336" s="30" t="s">
        <v>382</v>
      </c>
      <c r="C336" s="51"/>
      <c r="D336" s="51"/>
      <c r="E336" s="51"/>
      <c r="F336" s="51"/>
      <c r="G336" s="51"/>
      <c r="H336" s="51"/>
      <c r="I336" s="51"/>
      <c r="J336" s="51"/>
    </row>
    <row r="337" spans="1:10" ht="12.75">
      <c r="A337" s="29"/>
      <c r="B337" s="30"/>
      <c r="C337" s="51"/>
      <c r="D337" s="51"/>
      <c r="E337" s="51"/>
      <c r="F337" s="51"/>
      <c r="G337" s="51"/>
      <c r="H337" s="51"/>
      <c r="I337" s="51"/>
      <c r="J337" s="51"/>
    </row>
    <row r="338" spans="1:10" ht="13.5" customHeight="1">
      <c r="A338" s="29"/>
      <c r="B338" s="85" t="s">
        <v>171</v>
      </c>
      <c r="C338" s="218" t="s">
        <v>393</v>
      </c>
      <c r="D338" s="218"/>
      <c r="E338" s="218"/>
      <c r="F338" s="218"/>
      <c r="G338" s="218"/>
      <c r="H338" s="218"/>
      <c r="I338" s="218"/>
      <c r="J338" s="218"/>
    </row>
    <row r="339" spans="1:10" ht="10.5" customHeight="1">
      <c r="A339" s="29"/>
      <c r="B339" s="85"/>
      <c r="C339" s="51"/>
      <c r="D339" s="51"/>
      <c r="E339" s="51"/>
      <c r="F339" s="51"/>
      <c r="G339" s="51"/>
      <c r="H339" s="51"/>
      <c r="I339" s="51"/>
      <c r="J339" s="51"/>
    </row>
    <row r="340" spans="1:10" ht="13.5" customHeight="1">
      <c r="A340" s="29"/>
      <c r="B340" s="85"/>
      <c r="C340" s="218" t="s">
        <v>184</v>
      </c>
      <c r="D340" s="218"/>
      <c r="E340" s="218"/>
      <c r="F340" s="218"/>
      <c r="G340" s="218"/>
      <c r="H340" s="218"/>
      <c r="I340" s="218"/>
      <c r="J340" s="218"/>
    </row>
    <row r="341" spans="1:10" ht="13.5" customHeight="1">
      <c r="A341" s="29"/>
      <c r="B341" s="85"/>
      <c r="C341" s="218"/>
      <c r="D341" s="218"/>
      <c r="E341" s="218"/>
      <c r="F341" s="218"/>
      <c r="G341" s="218"/>
      <c r="H341" s="218"/>
      <c r="I341" s="218"/>
      <c r="J341" s="218"/>
    </row>
    <row r="342" spans="1:10" ht="13.5" customHeight="1">
      <c r="A342" s="29"/>
      <c r="B342" s="85"/>
      <c r="C342" s="218"/>
      <c r="D342" s="218"/>
      <c r="E342" s="218"/>
      <c r="F342" s="218"/>
      <c r="G342" s="218"/>
      <c r="H342" s="218"/>
      <c r="I342" s="218"/>
      <c r="J342" s="218"/>
    </row>
    <row r="343" spans="1:10" ht="13.5" customHeight="1">
      <c r="A343" s="29"/>
      <c r="B343" s="85"/>
      <c r="C343" s="218"/>
      <c r="D343" s="218"/>
      <c r="E343" s="218"/>
      <c r="F343" s="218"/>
      <c r="G343" s="218"/>
      <c r="H343" s="218"/>
      <c r="I343" s="218"/>
      <c r="J343" s="218"/>
    </row>
    <row r="344" spans="1:10" ht="10.5" customHeight="1">
      <c r="A344" s="29"/>
      <c r="B344" s="85"/>
      <c r="C344" s="218"/>
      <c r="D344" s="218"/>
      <c r="E344" s="218"/>
      <c r="F344" s="218"/>
      <c r="G344" s="218"/>
      <c r="H344" s="218"/>
      <c r="I344" s="218"/>
      <c r="J344" s="218"/>
    </row>
    <row r="345" spans="1:10" ht="13.5" customHeight="1">
      <c r="A345" s="29"/>
      <c r="B345" s="85"/>
      <c r="C345" s="218" t="s">
        <v>170</v>
      </c>
      <c r="D345" s="218"/>
      <c r="E345" s="218"/>
      <c r="F345" s="218"/>
      <c r="G345" s="218"/>
      <c r="H345" s="218"/>
      <c r="I345" s="218"/>
      <c r="J345" s="218"/>
    </row>
    <row r="346" spans="1:10" ht="13.5" customHeight="1">
      <c r="A346" s="29"/>
      <c r="B346" s="85"/>
      <c r="C346" s="218"/>
      <c r="D346" s="218"/>
      <c r="E346" s="218"/>
      <c r="F346" s="218"/>
      <c r="G346" s="218"/>
      <c r="H346" s="218"/>
      <c r="I346" s="218"/>
      <c r="J346" s="218"/>
    </row>
    <row r="347" spans="1:10" ht="13.5" customHeight="1">
      <c r="A347" s="29"/>
      <c r="B347" s="85"/>
      <c r="C347" s="51"/>
      <c r="D347" s="51"/>
      <c r="E347" s="51"/>
      <c r="F347" s="51"/>
      <c r="G347" s="51"/>
      <c r="H347" s="51"/>
      <c r="I347" s="51"/>
      <c r="J347" s="51"/>
    </row>
    <row r="348" spans="1:10" ht="13.5" customHeight="1">
      <c r="A348" s="29"/>
      <c r="B348" s="85"/>
      <c r="C348" s="217" t="s">
        <v>292</v>
      </c>
      <c r="D348" s="217"/>
      <c r="E348" s="217"/>
      <c r="F348" s="217"/>
      <c r="G348" s="217"/>
      <c r="H348" s="217"/>
      <c r="I348" s="217"/>
      <c r="J348" s="217"/>
    </row>
    <row r="349" spans="1:10" ht="13.5" customHeight="1">
      <c r="A349" s="29"/>
      <c r="B349" s="85"/>
      <c r="C349" s="217"/>
      <c r="D349" s="217"/>
      <c r="E349" s="217"/>
      <c r="F349" s="217"/>
      <c r="G349" s="217"/>
      <c r="H349" s="217"/>
      <c r="I349" s="217"/>
      <c r="J349" s="217"/>
    </row>
    <row r="350" spans="1:10" ht="9.75" customHeight="1">
      <c r="A350" s="29"/>
      <c r="B350" s="85"/>
      <c r="C350" s="51"/>
      <c r="D350" s="51"/>
      <c r="E350" s="51"/>
      <c r="F350" s="51"/>
      <c r="G350" s="51"/>
      <c r="H350" s="51"/>
      <c r="I350" s="51"/>
      <c r="J350" s="51"/>
    </row>
    <row r="351" spans="1:10" ht="13.5" customHeight="1">
      <c r="A351" s="29"/>
      <c r="B351" s="85"/>
      <c r="C351" s="218" t="s">
        <v>324</v>
      </c>
      <c r="D351" s="218"/>
      <c r="E351" s="218"/>
      <c r="F351" s="218"/>
      <c r="G351" s="218"/>
      <c r="H351" s="218"/>
      <c r="I351" s="218"/>
      <c r="J351" s="218"/>
    </row>
    <row r="352" spans="1:10" ht="13.5" customHeight="1">
      <c r="A352" s="29"/>
      <c r="B352" s="85"/>
      <c r="C352" s="218"/>
      <c r="D352" s="218"/>
      <c r="E352" s="218"/>
      <c r="F352" s="218"/>
      <c r="G352" s="218"/>
      <c r="H352" s="218"/>
      <c r="I352" s="218"/>
      <c r="J352" s="218"/>
    </row>
    <row r="353" spans="1:10" ht="13.5" customHeight="1">
      <c r="A353" s="29"/>
      <c r="B353" s="85"/>
      <c r="C353" s="51"/>
      <c r="D353" s="51"/>
      <c r="E353" s="51"/>
      <c r="F353" s="51"/>
      <c r="G353" s="51"/>
      <c r="H353" s="51"/>
      <c r="I353" s="51"/>
      <c r="J353" s="51"/>
    </row>
    <row r="354" spans="1:10" ht="13.5" customHeight="1">
      <c r="A354" s="29"/>
      <c r="B354" s="85"/>
      <c r="C354" s="217" t="s">
        <v>394</v>
      </c>
      <c r="D354" s="217"/>
      <c r="E354" s="217"/>
      <c r="F354" s="217"/>
      <c r="G354" s="217"/>
      <c r="H354" s="217"/>
      <c r="I354" s="217"/>
      <c r="J354" s="217"/>
    </row>
    <row r="355" spans="1:10" ht="10.5" customHeight="1">
      <c r="A355" s="29"/>
      <c r="B355" s="85"/>
      <c r="C355" s="217"/>
      <c r="D355" s="217"/>
      <c r="E355" s="217"/>
      <c r="F355" s="217"/>
      <c r="G355" s="217"/>
      <c r="H355" s="217"/>
      <c r="I355" s="217"/>
      <c r="J355" s="217"/>
    </row>
    <row r="356" spans="1:10" ht="10.5" customHeight="1">
      <c r="A356" s="29"/>
      <c r="B356" s="85"/>
      <c r="C356" s="178"/>
      <c r="D356" s="178"/>
      <c r="E356" s="178"/>
      <c r="F356" s="178"/>
      <c r="G356" s="178"/>
      <c r="H356" s="178"/>
      <c r="I356" s="178"/>
      <c r="J356" s="178"/>
    </row>
    <row r="357" spans="1:3" ht="12.75">
      <c r="A357" s="29"/>
      <c r="B357" s="85" t="s">
        <v>187</v>
      </c>
      <c r="C357" s="17" t="s">
        <v>235</v>
      </c>
    </row>
    <row r="358" spans="1:2" ht="12.75">
      <c r="A358" s="29"/>
      <c r="B358" s="85"/>
    </row>
    <row r="359" spans="1:10" ht="12.75" customHeight="1">
      <c r="A359" s="29"/>
      <c r="B359" s="85"/>
      <c r="C359" s="218" t="s">
        <v>236</v>
      </c>
      <c r="D359" s="218"/>
      <c r="E359" s="218"/>
      <c r="F359" s="218"/>
      <c r="G359" s="218"/>
      <c r="H359" s="218"/>
      <c r="I359" s="218"/>
      <c r="J359" s="218"/>
    </row>
    <row r="360" spans="1:10" ht="12.75" customHeight="1">
      <c r="A360" s="29"/>
      <c r="B360" s="85"/>
      <c r="C360" s="218"/>
      <c r="D360" s="218"/>
      <c r="E360" s="218"/>
      <c r="F360" s="218"/>
      <c r="G360" s="218"/>
      <c r="H360" s="218"/>
      <c r="I360" s="218"/>
      <c r="J360" s="218"/>
    </row>
    <row r="361" spans="1:10" ht="12.75">
      <c r="A361" s="29"/>
      <c r="B361" s="30"/>
      <c r="C361" s="218"/>
      <c r="D361" s="218"/>
      <c r="E361" s="218"/>
      <c r="F361" s="218"/>
      <c r="G361" s="218"/>
      <c r="H361" s="218"/>
      <c r="I361" s="218"/>
      <c r="J361" s="218"/>
    </row>
    <row r="362" spans="1:10" ht="12.75">
      <c r="A362" s="29"/>
      <c r="B362" s="30"/>
      <c r="C362" s="51"/>
      <c r="D362" s="51"/>
      <c r="E362" s="51"/>
      <c r="F362" s="51"/>
      <c r="G362" s="51"/>
      <c r="H362" s="51"/>
      <c r="I362" s="51"/>
      <c r="J362" s="51"/>
    </row>
    <row r="363" spans="1:10" ht="12.75" customHeight="1">
      <c r="A363" s="29"/>
      <c r="B363" s="30"/>
      <c r="C363" s="218" t="s">
        <v>172</v>
      </c>
      <c r="D363" s="218"/>
      <c r="E363" s="218"/>
      <c r="F363" s="218"/>
      <c r="G363" s="218"/>
      <c r="H363" s="218"/>
      <c r="I363" s="218"/>
      <c r="J363" s="218"/>
    </row>
    <row r="364" spans="1:10" ht="12.75">
      <c r="A364" s="29"/>
      <c r="B364" s="30"/>
      <c r="C364" s="218"/>
      <c r="D364" s="218"/>
      <c r="E364" s="218"/>
      <c r="F364" s="218"/>
      <c r="G364" s="218"/>
      <c r="H364" s="218"/>
      <c r="I364" s="218"/>
      <c r="J364" s="218"/>
    </row>
    <row r="365" spans="1:10" ht="12.75">
      <c r="A365" s="29"/>
      <c r="B365" s="30"/>
      <c r="C365" s="51"/>
      <c r="D365" s="51"/>
      <c r="E365" s="51"/>
      <c r="F365" s="51"/>
      <c r="G365" s="51"/>
      <c r="H365" s="51"/>
      <c r="I365" s="51"/>
      <c r="J365" s="51"/>
    </row>
    <row r="366" spans="1:10" ht="12.75" customHeight="1">
      <c r="A366" s="29"/>
      <c r="B366" s="30"/>
      <c r="C366" s="218" t="s">
        <v>237</v>
      </c>
      <c r="D366" s="218"/>
      <c r="E366" s="218"/>
      <c r="F366" s="218"/>
      <c r="G366" s="218"/>
      <c r="H366" s="218"/>
      <c r="I366" s="218"/>
      <c r="J366" s="218"/>
    </row>
    <row r="367" spans="1:10" ht="12.75" customHeight="1">
      <c r="A367" s="29"/>
      <c r="B367" s="30"/>
      <c r="C367" s="218"/>
      <c r="D367" s="218"/>
      <c r="E367" s="218"/>
      <c r="F367" s="218"/>
      <c r="G367" s="218"/>
      <c r="H367" s="218"/>
      <c r="I367" s="218"/>
      <c r="J367" s="218"/>
    </row>
    <row r="368" spans="1:10" ht="12.75">
      <c r="A368" s="29"/>
      <c r="B368" s="30"/>
      <c r="C368" s="218"/>
      <c r="D368" s="218"/>
      <c r="E368" s="218"/>
      <c r="F368" s="218"/>
      <c r="G368" s="218"/>
      <c r="H368" s="218"/>
      <c r="I368" s="218"/>
      <c r="J368" s="218"/>
    </row>
    <row r="369" spans="1:10" ht="10.5" customHeight="1">
      <c r="A369" s="29"/>
      <c r="B369" s="30"/>
      <c r="C369" s="218"/>
      <c r="D369" s="218"/>
      <c r="E369" s="218"/>
      <c r="F369" s="218"/>
      <c r="G369" s="218"/>
      <c r="H369" s="218"/>
      <c r="I369" s="218"/>
      <c r="J369" s="218"/>
    </row>
    <row r="370" spans="1:10" ht="12.75" customHeight="1">
      <c r="A370" s="29"/>
      <c r="B370" s="30"/>
      <c r="C370" s="218" t="s">
        <v>173</v>
      </c>
      <c r="D370" s="218"/>
      <c r="E370" s="218"/>
      <c r="F370" s="218"/>
      <c r="G370" s="218"/>
      <c r="H370" s="218"/>
      <c r="I370" s="218"/>
      <c r="J370" s="218"/>
    </row>
    <row r="371" spans="1:10" ht="12.75" customHeight="1">
      <c r="A371" s="29"/>
      <c r="B371" s="30"/>
      <c r="C371" s="218"/>
      <c r="D371" s="218"/>
      <c r="E371" s="218"/>
      <c r="F371" s="218"/>
      <c r="G371" s="218"/>
      <c r="H371" s="218"/>
      <c r="I371" s="218"/>
      <c r="J371" s="218"/>
    </row>
    <row r="372" spans="1:10" ht="12.75">
      <c r="A372" s="29"/>
      <c r="B372" s="30"/>
      <c r="C372" s="218"/>
      <c r="D372" s="218"/>
      <c r="E372" s="218"/>
      <c r="F372" s="218"/>
      <c r="G372" s="218"/>
      <c r="H372" s="218"/>
      <c r="I372" s="218"/>
      <c r="J372" s="218"/>
    </row>
    <row r="373" spans="1:10" ht="12.75" customHeight="1">
      <c r="A373" s="31"/>
      <c r="C373" s="218" t="s">
        <v>238</v>
      </c>
      <c r="D373" s="218"/>
      <c r="E373" s="218"/>
      <c r="F373" s="218"/>
      <c r="G373" s="218"/>
      <c r="H373" s="218"/>
      <c r="I373" s="218"/>
      <c r="J373" s="218"/>
    </row>
    <row r="374" spans="1:10" ht="12.75" customHeight="1">
      <c r="A374" s="31"/>
      <c r="C374" s="51"/>
      <c r="D374" s="51"/>
      <c r="E374" s="51"/>
      <c r="F374" s="51"/>
      <c r="G374" s="51"/>
      <c r="H374" s="51"/>
      <c r="I374" s="51"/>
      <c r="J374" s="51"/>
    </row>
    <row r="375" spans="1:10" ht="12.75" customHeight="1">
      <c r="A375" s="31"/>
      <c r="C375" s="217" t="s">
        <v>397</v>
      </c>
      <c r="D375" s="217"/>
      <c r="E375" s="217"/>
      <c r="F375" s="217"/>
      <c r="G375" s="217"/>
      <c r="H375" s="217"/>
      <c r="I375" s="217"/>
      <c r="J375" s="217"/>
    </row>
    <row r="376" spans="1:10" ht="12.75">
      <c r="A376" s="31"/>
      <c r="C376" s="51"/>
      <c r="D376" s="51"/>
      <c r="E376" s="51"/>
      <c r="F376" s="51"/>
      <c r="G376" s="51"/>
      <c r="H376" s="51"/>
      <c r="I376" s="51"/>
      <c r="J376" s="51"/>
    </row>
    <row r="377" spans="1:10" ht="12.75">
      <c r="A377" s="31"/>
      <c r="B377" s="17" t="s">
        <v>316</v>
      </c>
      <c r="C377" s="218" t="s">
        <v>317</v>
      </c>
      <c r="D377" s="218"/>
      <c r="E377" s="218"/>
      <c r="F377" s="218"/>
      <c r="G377" s="218"/>
      <c r="H377" s="218"/>
      <c r="I377" s="218"/>
      <c r="J377" s="218"/>
    </row>
    <row r="378" spans="1:10" ht="12.75">
      <c r="A378" s="31"/>
      <c r="C378" s="51"/>
      <c r="D378" s="51"/>
      <c r="E378" s="51"/>
      <c r="F378" s="51"/>
      <c r="G378" s="51"/>
      <c r="H378" s="51"/>
      <c r="I378" s="51"/>
      <c r="J378" s="51"/>
    </row>
    <row r="379" spans="1:10" ht="12.75">
      <c r="A379" s="31"/>
      <c r="C379" s="218" t="s">
        <v>318</v>
      </c>
      <c r="D379" s="218"/>
      <c r="E379" s="218"/>
      <c r="F379" s="218"/>
      <c r="G379" s="218"/>
      <c r="H379" s="218"/>
      <c r="I379" s="218"/>
      <c r="J379" s="218"/>
    </row>
    <row r="380" spans="1:10" ht="12.75">
      <c r="A380" s="31"/>
      <c r="C380" s="218" t="s">
        <v>325</v>
      </c>
      <c r="D380" s="218"/>
      <c r="E380" s="218"/>
      <c r="F380" s="218"/>
      <c r="G380" s="218"/>
      <c r="H380" s="218"/>
      <c r="I380" s="218"/>
      <c r="J380" s="218"/>
    </row>
    <row r="381" spans="1:10" ht="12.75">
      <c r="A381" s="31"/>
      <c r="C381" s="218"/>
      <c r="D381" s="218"/>
      <c r="E381" s="218"/>
      <c r="F381" s="218"/>
      <c r="G381" s="218"/>
      <c r="H381" s="218"/>
      <c r="I381" s="218"/>
      <c r="J381" s="218"/>
    </row>
    <row r="382" spans="1:10" ht="12.75">
      <c r="A382" s="31"/>
      <c r="C382" s="218"/>
      <c r="D382" s="218"/>
      <c r="E382" s="218"/>
      <c r="F382" s="218"/>
      <c r="G382" s="218"/>
      <c r="H382" s="218"/>
      <c r="I382" s="218"/>
      <c r="J382" s="218"/>
    </row>
    <row r="383" spans="1:10" ht="12.75">
      <c r="A383" s="31"/>
      <c r="C383" s="218"/>
      <c r="D383" s="218"/>
      <c r="E383" s="218"/>
      <c r="F383" s="218"/>
      <c r="G383" s="218"/>
      <c r="H383" s="218"/>
      <c r="I383" s="218"/>
      <c r="J383" s="218"/>
    </row>
    <row r="384" spans="1:10" ht="12.75">
      <c r="A384" s="31"/>
      <c r="C384" s="218" t="s">
        <v>319</v>
      </c>
      <c r="D384" s="218"/>
      <c r="E384" s="218"/>
      <c r="F384" s="218"/>
      <c r="G384" s="218"/>
      <c r="H384" s="218"/>
      <c r="I384" s="218"/>
      <c r="J384" s="218"/>
    </row>
    <row r="385" spans="1:10" ht="12.75">
      <c r="A385" s="31"/>
      <c r="C385" s="218"/>
      <c r="D385" s="218"/>
      <c r="E385" s="218"/>
      <c r="F385" s="218"/>
      <c r="G385" s="218"/>
      <c r="H385" s="218"/>
      <c r="I385" s="218"/>
      <c r="J385" s="218"/>
    </row>
    <row r="386" spans="1:10" ht="12.75">
      <c r="A386" s="31"/>
      <c r="C386" s="218"/>
      <c r="D386" s="218"/>
      <c r="E386" s="218"/>
      <c r="F386" s="218"/>
      <c r="G386" s="218"/>
      <c r="H386" s="218"/>
      <c r="I386" s="218"/>
      <c r="J386" s="218"/>
    </row>
    <row r="387" spans="1:10" ht="12.75">
      <c r="A387" s="31"/>
      <c r="C387" s="51"/>
      <c r="D387" s="51"/>
      <c r="E387" s="51"/>
      <c r="F387" s="51"/>
      <c r="G387" s="51"/>
      <c r="H387" s="51"/>
      <c r="I387" s="51"/>
      <c r="J387" s="51"/>
    </row>
    <row r="388" spans="1:10" ht="12.75">
      <c r="A388" s="31"/>
      <c r="C388" s="217" t="s">
        <v>395</v>
      </c>
      <c r="D388" s="217"/>
      <c r="E388" s="217"/>
      <c r="F388" s="217"/>
      <c r="G388" s="217"/>
      <c r="H388" s="217"/>
      <c r="I388" s="217"/>
      <c r="J388" s="217"/>
    </row>
    <row r="389" spans="1:10" ht="12.75">
      <c r="A389" s="31"/>
      <c r="C389" s="51"/>
      <c r="D389" s="51"/>
      <c r="E389" s="51"/>
      <c r="F389" s="51"/>
      <c r="G389" s="51"/>
      <c r="H389" s="51"/>
      <c r="I389" s="51"/>
      <c r="J389" s="51"/>
    </row>
    <row r="390" spans="1:3" ht="12.75">
      <c r="A390" s="29"/>
      <c r="B390" s="85" t="s">
        <v>349</v>
      </c>
      <c r="C390" s="17" t="s">
        <v>320</v>
      </c>
    </row>
    <row r="391" spans="1:10" ht="14.25" customHeight="1">
      <c r="A391" s="31"/>
      <c r="C391" s="51"/>
      <c r="D391" s="51"/>
      <c r="E391" s="51"/>
      <c r="F391" s="51"/>
      <c r="G391" s="51"/>
      <c r="H391" s="51"/>
      <c r="I391" s="51"/>
      <c r="J391" s="51"/>
    </row>
    <row r="392" spans="1:10" ht="12.75">
      <c r="A392" s="31"/>
      <c r="C392" s="217" t="s">
        <v>323</v>
      </c>
      <c r="D392" s="217"/>
      <c r="E392" s="217"/>
      <c r="F392" s="217"/>
      <c r="G392" s="217"/>
      <c r="H392" s="217"/>
      <c r="I392" s="217"/>
      <c r="J392" s="217"/>
    </row>
    <row r="393" spans="1:10" ht="12.75">
      <c r="A393" s="31"/>
      <c r="C393" s="217"/>
      <c r="D393" s="217"/>
      <c r="E393" s="217"/>
      <c r="F393" s="217"/>
      <c r="G393" s="217"/>
      <c r="H393" s="217"/>
      <c r="I393" s="217"/>
      <c r="J393" s="217"/>
    </row>
    <row r="394" spans="1:10" ht="12.75">
      <c r="A394" s="31"/>
      <c r="C394" s="217"/>
      <c r="D394" s="217"/>
      <c r="E394" s="217"/>
      <c r="F394" s="217"/>
      <c r="G394" s="217"/>
      <c r="H394" s="217"/>
      <c r="I394" s="217"/>
      <c r="J394" s="217"/>
    </row>
    <row r="395" spans="1:10" ht="15" customHeight="1">
      <c r="A395" s="31"/>
      <c r="C395" s="217"/>
      <c r="D395" s="217"/>
      <c r="E395" s="217"/>
      <c r="F395" s="217"/>
      <c r="G395" s="217"/>
      <c r="H395" s="217"/>
      <c r="I395" s="217"/>
      <c r="J395" s="217"/>
    </row>
    <row r="396" spans="1:10" ht="12.75">
      <c r="A396" s="31"/>
      <c r="C396" s="51"/>
      <c r="D396" s="51"/>
      <c r="E396" s="51"/>
      <c r="F396" s="51"/>
      <c r="G396" s="51"/>
      <c r="H396" s="51"/>
      <c r="I396" s="51"/>
      <c r="J396" s="51"/>
    </row>
    <row r="397" spans="1:10" ht="12.75">
      <c r="A397" s="31"/>
      <c r="C397" s="226" t="s">
        <v>321</v>
      </c>
      <c r="D397" s="226"/>
      <c r="E397" s="226"/>
      <c r="F397" s="226"/>
      <c r="G397" s="226"/>
      <c r="H397" s="226"/>
      <c r="I397" s="226"/>
      <c r="J397" s="226"/>
    </row>
    <row r="398" spans="1:10" ht="12.75">
      <c r="A398" s="31"/>
      <c r="C398" s="51"/>
      <c r="D398" s="51"/>
      <c r="E398" s="51"/>
      <c r="F398" s="51"/>
      <c r="G398" s="51"/>
      <c r="H398" s="51"/>
      <c r="I398" s="51"/>
      <c r="J398" s="51"/>
    </row>
    <row r="399" spans="1:10" ht="12.75">
      <c r="A399" s="31"/>
      <c r="C399" s="217" t="s">
        <v>326</v>
      </c>
      <c r="D399" s="217"/>
      <c r="E399" s="217"/>
      <c r="F399" s="217"/>
      <c r="G399" s="217"/>
      <c r="H399" s="217"/>
      <c r="I399" s="217"/>
      <c r="J399" s="217"/>
    </row>
    <row r="400" spans="1:10" ht="12.75">
      <c r="A400" s="31"/>
      <c r="C400" s="217"/>
      <c r="D400" s="217"/>
      <c r="E400" s="217"/>
      <c r="F400" s="217"/>
      <c r="G400" s="217"/>
      <c r="H400" s="217"/>
      <c r="I400" s="217"/>
      <c r="J400" s="217"/>
    </row>
    <row r="401" spans="1:10" ht="12.75">
      <c r="A401" s="31"/>
      <c r="C401" s="178"/>
      <c r="D401" s="178"/>
      <c r="E401" s="178"/>
      <c r="F401" s="178"/>
      <c r="G401" s="178"/>
      <c r="H401" s="178"/>
      <c r="I401" s="178"/>
      <c r="J401" s="178"/>
    </row>
    <row r="402" spans="1:10" ht="12.75">
      <c r="A402" s="31"/>
      <c r="C402" s="217" t="s">
        <v>396</v>
      </c>
      <c r="D402" s="217"/>
      <c r="E402" s="217"/>
      <c r="F402" s="217"/>
      <c r="G402" s="217"/>
      <c r="H402" s="217"/>
      <c r="I402" s="217"/>
      <c r="J402" s="217"/>
    </row>
    <row r="403" spans="1:10" ht="12.75">
      <c r="A403" s="31"/>
      <c r="C403" s="178"/>
      <c r="D403" s="178"/>
      <c r="E403" s="178"/>
      <c r="F403" s="178"/>
      <c r="G403" s="178"/>
      <c r="H403" s="178"/>
      <c r="I403" s="178"/>
      <c r="J403" s="178"/>
    </row>
    <row r="404" spans="1:10" ht="12.75">
      <c r="A404" s="31"/>
      <c r="C404" s="178"/>
      <c r="D404" s="178"/>
      <c r="E404" s="178"/>
      <c r="F404" s="178"/>
      <c r="G404" s="178"/>
      <c r="H404" s="178"/>
      <c r="I404" s="178"/>
      <c r="J404" s="178"/>
    </row>
    <row r="405" spans="1:10" ht="12.75">
      <c r="A405" s="31"/>
      <c r="C405" s="51"/>
      <c r="D405" s="51"/>
      <c r="E405" s="51"/>
      <c r="F405" s="51"/>
      <c r="G405" s="51"/>
      <c r="H405" s="51"/>
      <c r="I405" s="51"/>
      <c r="J405" s="51"/>
    </row>
    <row r="406" spans="1:2" ht="12.75">
      <c r="A406" s="29" t="s">
        <v>87</v>
      </c>
      <c r="B406" s="30" t="s">
        <v>25</v>
      </c>
    </row>
    <row r="407" spans="1:2" ht="12.75">
      <c r="A407" s="31"/>
      <c r="B407" s="17" t="s">
        <v>340</v>
      </c>
    </row>
    <row r="408" ht="12.75">
      <c r="A408" s="31"/>
    </row>
    <row r="409" ht="12.75">
      <c r="A409" s="31"/>
    </row>
    <row r="410" spans="1:2" ht="12.75">
      <c r="A410" s="29" t="s">
        <v>88</v>
      </c>
      <c r="B410" s="30" t="s">
        <v>96</v>
      </c>
    </row>
    <row r="411" spans="1:2" ht="12.75">
      <c r="A411" s="31"/>
      <c r="B411" s="31"/>
    </row>
    <row r="412" spans="1:10" ht="15" customHeight="1">
      <c r="A412" s="31"/>
      <c r="C412" s="56"/>
      <c r="D412" s="56"/>
      <c r="E412" s="56"/>
      <c r="F412" s="56"/>
      <c r="G412" s="137" t="s">
        <v>123</v>
      </c>
      <c r="H412" s="137"/>
      <c r="I412" s="137" t="s">
        <v>124</v>
      </c>
      <c r="J412" s="56"/>
    </row>
    <row r="413" spans="1:10" ht="12.75">
      <c r="A413" s="31"/>
      <c r="C413" s="138"/>
      <c r="D413" s="138"/>
      <c r="E413" s="138"/>
      <c r="F413" s="138"/>
      <c r="G413" s="139" t="s">
        <v>109</v>
      </c>
      <c r="H413" s="139"/>
      <c r="I413" s="139" t="s">
        <v>114</v>
      </c>
      <c r="J413" s="138"/>
    </row>
    <row r="414" spans="1:10" ht="12.75">
      <c r="A414" s="31"/>
      <c r="C414" s="138"/>
      <c r="D414" s="138"/>
      <c r="E414" s="138"/>
      <c r="F414" s="138"/>
      <c r="G414" s="139" t="s">
        <v>115</v>
      </c>
      <c r="H414" s="139"/>
      <c r="I414" s="139" t="s">
        <v>116</v>
      </c>
      <c r="J414" s="138"/>
    </row>
    <row r="415" spans="1:10" ht="12.75">
      <c r="A415" s="31"/>
      <c r="C415" s="138"/>
      <c r="D415" s="138"/>
      <c r="E415" s="138"/>
      <c r="F415" s="138"/>
      <c r="G415" s="139" t="s">
        <v>304</v>
      </c>
      <c r="H415" s="139"/>
      <c r="I415" s="139" t="s">
        <v>304</v>
      </c>
      <c r="J415" s="138"/>
    </row>
    <row r="416" spans="1:10" ht="12.75">
      <c r="A416" s="31"/>
      <c r="B416" s="140" t="s">
        <v>119</v>
      </c>
      <c r="C416" s="224" t="s">
        <v>129</v>
      </c>
      <c r="D416" s="224"/>
      <c r="E416" s="224"/>
      <c r="F416" s="138"/>
      <c r="G416" s="138"/>
      <c r="H416" s="138"/>
      <c r="I416" s="138"/>
      <c r="J416" s="138"/>
    </row>
    <row r="417" spans="1:10" ht="12.75">
      <c r="A417" s="31"/>
      <c r="C417" s="138"/>
      <c r="D417" s="225" t="s">
        <v>168</v>
      </c>
      <c r="E417" s="225"/>
      <c r="F417" s="138"/>
      <c r="G417" s="141">
        <f>'Income Statement'!E34</f>
        <v>165</v>
      </c>
      <c r="H417" s="141"/>
      <c r="I417" s="141">
        <f>'Income Statement'!I34</f>
        <v>191</v>
      </c>
      <c r="J417" s="138"/>
    </row>
    <row r="418" spans="1:10" ht="12.75">
      <c r="A418" s="31"/>
      <c r="C418" s="138"/>
      <c r="D418" s="138"/>
      <c r="E418" s="138"/>
      <c r="F418" s="138"/>
      <c r="G418" s="138"/>
      <c r="H418" s="138"/>
      <c r="I418" s="138"/>
      <c r="J418" s="138"/>
    </row>
    <row r="419" spans="1:10" ht="12.75">
      <c r="A419" s="31"/>
      <c r="C419" s="138"/>
      <c r="D419" s="225" t="s">
        <v>125</v>
      </c>
      <c r="E419" s="225"/>
      <c r="F419" s="225"/>
      <c r="G419" s="141">
        <v>286680</v>
      </c>
      <c r="H419" s="141"/>
      <c r="I419" s="141">
        <v>286680</v>
      </c>
      <c r="J419" s="138"/>
    </row>
    <row r="420" spans="1:10" ht="12.75">
      <c r="A420" s="31"/>
      <c r="C420" s="138"/>
      <c r="D420" s="99"/>
      <c r="E420" s="99"/>
      <c r="F420" s="99"/>
      <c r="G420" s="138"/>
      <c r="H420" s="138"/>
      <c r="I420" s="138"/>
      <c r="J420" s="138"/>
    </row>
    <row r="421" spans="1:10" ht="13.5" thickBot="1">
      <c r="A421" s="31"/>
      <c r="C421" s="138"/>
      <c r="D421" s="224" t="s">
        <v>117</v>
      </c>
      <c r="E421" s="224"/>
      <c r="F421" s="98"/>
      <c r="G421" s="142">
        <f>+G417/G419*100</f>
        <v>0.057555462536626203</v>
      </c>
      <c r="H421" s="143"/>
      <c r="I421" s="142">
        <f>+I417/I419*100</f>
        <v>0.06662480814845821</v>
      </c>
      <c r="J421" s="138"/>
    </row>
    <row r="422" spans="1:10" ht="13.5" thickTop="1">
      <c r="A422" s="31"/>
      <c r="C422" s="138"/>
      <c r="D422" s="99"/>
      <c r="E422" s="99"/>
      <c r="F422" s="99"/>
      <c r="G422" s="138"/>
      <c r="H422" s="138"/>
      <c r="I422" s="138"/>
      <c r="J422" s="138"/>
    </row>
    <row r="423" spans="1:10" ht="13.5" thickBot="1">
      <c r="A423" s="31"/>
      <c r="B423" s="140" t="s">
        <v>120</v>
      </c>
      <c r="C423" s="224" t="s">
        <v>118</v>
      </c>
      <c r="D423" s="224"/>
      <c r="E423" s="224"/>
      <c r="F423" s="99"/>
      <c r="G423" s="180" t="s">
        <v>132</v>
      </c>
      <c r="H423" s="181"/>
      <c r="I423" s="180" t="s">
        <v>94</v>
      </c>
      <c r="J423" s="138"/>
    </row>
    <row r="424" spans="1:10" ht="13.5" thickTop="1">
      <c r="A424" s="31"/>
      <c r="B424" s="140"/>
      <c r="C424" s="98"/>
      <c r="D424" s="98"/>
      <c r="E424" s="98"/>
      <c r="F424" s="99"/>
      <c r="G424" s="183"/>
      <c r="H424" s="181"/>
      <c r="I424" s="183"/>
      <c r="J424" s="138"/>
    </row>
    <row r="425" spans="1:10" ht="12.75">
      <c r="A425" s="31"/>
      <c r="C425" s="138"/>
      <c r="D425" s="99"/>
      <c r="E425" s="99"/>
      <c r="F425" s="99"/>
      <c r="G425" s="138"/>
      <c r="H425" s="138"/>
      <c r="I425" s="138"/>
      <c r="J425" s="138"/>
    </row>
    <row r="426" spans="1:10" ht="12.75">
      <c r="A426" s="29" t="s">
        <v>160</v>
      </c>
      <c r="B426" s="30" t="s">
        <v>161</v>
      </c>
      <c r="C426" s="120"/>
      <c r="D426" s="120"/>
      <c r="E426" s="120"/>
      <c r="F426" s="120"/>
      <c r="G426" s="120"/>
      <c r="H426" s="120"/>
      <c r="I426" s="120"/>
      <c r="J426" s="120"/>
    </row>
    <row r="427" spans="1:10" ht="12.75">
      <c r="A427" s="31"/>
      <c r="B427" s="205" t="s">
        <v>413</v>
      </c>
      <c r="C427" s="205"/>
      <c r="D427" s="205"/>
      <c r="E427" s="205"/>
      <c r="F427" s="205"/>
      <c r="G427" s="205"/>
      <c r="H427" s="205"/>
      <c r="I427" s="205"/>
      <c r="J427" s="205"/>
    </row>
    <row r="428" spans="1:10" ht="12.75">
      <c r="A428" s="31"/>
      <c r="B428" s="205"/>
      <c r="C428" s="205"/>
      <c r="D428" s="205"/>
      <c r="E428" s="205"/>
      <c r="F428" s="205"/>
      <c r="G428" s="205"/>
      <c r="H428" s="205"/>
      <c r="I428" s="205"/>
      <c r="J428" s="205"/>
    </row>
    <row r="429" spans="1:10" ht="12.75">
      <c r="A429" s="31"/>
      <c r="B429" s="146"/>
      <c r="C429" s="146"/>
      <c r="D429" s="146"/>
      <c r="E429" s="146"/>
      <c r="F429" s="146"/>
      <c r="G429" s="146"/>
      <c r="H429" s="146"/>
      <c r="I429" s="146"/>
      <c r="J429" s="146"/>
    </row>
    <row r="430" spans="1:10" ht="12.75">
      <c r="A430" s="31"/>
      <c r="C430" s="120"/>
      <c r="D430" s="120"/>
      <c r="E430" s="120"/>
      <c r="F430" s="120"/>
      <c r="G430" s="120"/>
      <c r="H430" s="120"/>
      <c r="I430" s="120"/>
      <c r="J430" s="120"/>
    </row>
    <row r="431" ht="12.75">
      <c r="A431" s="17" t="s">
        <v>107</v>
      </c>
    </row>
    <row r="432" ht="12.75">
      <c r="A432" s="17" t="s">
        <v>5</v>
      </c>
    </row>
    <row r="433" ht="12.75">
      <c r="A433" s="17" t="s">
        <v>105</v>
      </c>
    </row>
    <row r="434" ht="12.75">
      <c r="A434" s="17" t="s">
        <v>106</v>
      </c>
    </row>
    <row r="436" spans="1:4" ht="12.75">
      <c r="A436" s="17" t="s">
        <v>26</v>
      </c>
      <c r="B436" s="223">
        <v>38958</v>
      </c>
      <c r="C436" s="223"/>
      <c r="D436" s="223"/>
    </row>
    <row r="437" ht="12.75">
      <c r="A437" s="31"/>
    </row>
    <row r="438" ht="12.75">
      <c r="A438" s="31"/>
    </row>
    <row r="439" ht="12.75">
      <c r="A439" s="31"/>
    </row>
    <row r="440" ht="12.75">
      <c r="A440" s="31"/>
    </row>
    <row r="441" ht="12.75">
      <c r="A441" s="31"/>
    </row>
    <row r="442" ht="12.75">
      <c r="A442" s="31"/>
    </row>
    <row r="443" ht="12.75">
      <c r="A443" s="31"/>
    </row>
    <row r="444" ht="12.75">
      <c r="A444" s="31"/>
    </row>
    <row r="445" ht="12.75">
      <c r="A445" s="31"/>
    </row>
    <row r="448" ht="12.75">
      <c r="A448" s="31"/>
    </row>
    <row r="449" ht="12.75">
      <c r="A449" s="31"/>
    </row>
    <row r="450" ht="12.75">
      <c r="A450" s="31"/>
    </row>
    <row r="451" ht="12.75">
      <c r="A451" s="31"/>
    </row>
    <row r="452" ht="12.75">
      <c r="A452" s="31"/>
    </row>
    <row r="453" ht="12.75">
      <c r="A453" s="31"/>
    </row>
    <row r="454" ht="12.75">
      <c r="A454" s="31"/>
    </row>
    <row r="455" ht="12.75">
      <c r="A455" s="31"/>
    </row>
    <row r="456" ht="12.75">
      <c r="A456" s="31"/>
    </row>
    <row r="457" ht="12.75">
      <c r="A457" s="31"/>
    </row>
    <row r="458" ht="12.75">
      <c r="A458" s="31"/>
    </row>
    <row r="459" ht="12.75">
      <c r="A459" s="31"/>
    </row>
    <row r="460" ht="12.75">
      <c r="A460" s="31"/>
    </row>
    <row r="461" ht="12.75">
      <c r="A461" s="31"/>
    </row>
    <row r="462" ht="12.75">
      <c r="A462" s="31"/>
    </row>
    <row r="463" ht="12.75">
      <c r="A463" s="31"/>
    </row>
    <row r="464" ht="12.75">
      <c r="A464" s="31"/>
    </row>
    <row r="465" ht="12.75">
      <c r="A465" s="31"/>
    </row>
    <row r="466" ht="12.75">
      <c r="A466" s="31"/>
    </row>
    <row r="467" ht="12.75">
      <c r="A467" s="31"/>
    </row>
    <row r="468" ht="12.75">
      <c r="A468" s="31"/>
    </row>
    <row r="469" ht="12.75">
      <c r="A469" s="31"/>
    </row>
  </sheetData>
  <mergeCells count="57">
    <mergeCell ref="C351:J352"/>
    <mergeCell ref="C363:J364"/>
    <mergeCell ref="C348:J349"/>
    <mergeCell ref="C345:J346"/>
    <mergeCell ref="C370:J372"/>
    <mergeCell ref="C359:J361"/>
    <mergeCell ref="C354:J355"/>
    <mergeCell ref="C369:J369"/>
    <mergeCell ref="C366:J368"/>
    <mergeCell ref="C373:J373"/>
    <mergeCell ref="D417:E417"/>
    <mergeCell ref="B427:J428"/>
    <mergeCell ref="D419:F419"/>
    <mergeCell ref="C377:J377"/>
    <mergeCell ref="C379:J379"/>
    <mergeCell ref="C380:J383"/>
    <mergeCell ref="C384:J386"/>
    <mergeCell ref="C392:J395"/>
    <mergeCell ref="C397:J397"/>
    <mergeCell ref="B436:D436"/>
    <mergeCell ref="D421:E421"/>
    <mergeCell ref="C416:E416"/>
    <mergeCell ref="C423:E423"/>
    <mergeCell ref="B6:J8"/>
    <mergeCell ref="B119:J119"/>
    <mergeCell ref="B70:J71"/>
    <mergeCell ref="B65:J65"/>
    <mergeCell ref="B60:J61"/>
    <mergeCell ref="C34:J35"/>
    <mergeCell ref="C36:J38"/>
    <mergeCell ref="B10:J13"/>
    <mergeCell ref="B16:J17"/>
    <mergeCell ref="B184:J185"/>
    <mergeCell ref="B218:J221"/>
    <mergeCell ref="B206:J207"/>
    <mergeCell ref="B127:J128"/>
    <mergeCell ref="B143:J146"/>
    <mergeCell ref="B147:J148"/>
    <mergeCell ref="B150:J151"/>
    <mergeCell ref="B201:J202"/>
    <mergeCell ref="C317:J317"/>
    <mergeCell ref="C319:J319"/>
    <mergeCell ref="C321:J324"/>
    <mergeCell ref="C326:J327"/>
    <mergeCell ref="C340:J344"/>
    <mergeCell ref="C329:J329"/>
    <mergeCell ref="C338:J338"/>
    <mergeCell ref="C331:J332"/>
    <mergeCell ref="C334:J334"/>
    <mergeCell ref="B243:J243"/>
    <mergeCell ref="B268:J271"/>
    <mergeCell ref="B225:J229"/>
    <mergeCell ref="B241:D241"/>
    <mergeCell ref="C375:J375"/>
    <mergeCell ref="C388:J388"/>
    <mergeCell ref="C402:J402"/>
    <mergeCell ref="C399:J400"/>
  </mergeCells>
  <printOptions horizontalCentered="1"/>
  <pageMargins left="0.35433070866141736" right="0" top="1.3779527559055118" bottom="0.5118110236220472" header="0.5118110236220472" footer="0.5118110236220472"/>
  <pageSetup horizontalDpi="600" verticalDpi="600" orientation="portrait" paperSize="9" scale="79" r:id="rId2"/>
  <headerFooter alignWithMargins="0">
    <oddHeader>&amp;L&amp;"Arial Narrow,Bold"&amp;14INS BIOSCIENCE BERHAD
&amp;10(Company No. 623239-V)
(Incorporated in Malaysia)
&amp;12NOTES TO THE QUARTERLY REPORT - 30 JUNE 2006&amp;R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csf</cp:lastModifiedBy>
  <cp:lastPrinted>2006-08-29T04:45:06Z</cp:lastPrinted>
  <dcterms:created xsi:type="dcterms:W3CDTF">2001-10-16T10:02:43Z</dcterms:created>
  <dcterms:modified xsi:type="dcterms:W3CDTF">2006-08-29T11:20:57Z</dcterms:modified>
  <cp:category/>
  <cp:version/>
  <cp:contentType/>
  <cp:contentStatus/>
</cp:coreProperties>
</file>